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56" windowWidth="7320" windowHeight="7320" activeTab="0"/>
  </bookViews>
  <sheets>
    <sheet name="dem28" sheetId="1" r:id="rId1"/>
    <sheet name="Sheet1" sheetId="2" r:id="rId2"/>
    <sheet name="Sheet2" sheetId="3" r:id="rId3"/>
    <sheet name="Sheet3" sheetId="4" r:id="rId4"/>
  </sheets>
  <externalReferences>
    <externalReference r:id="rId7"/>
    <externalReference r:id="rId8"/>
    <externalReference r:id="rId9"/>
    <externalReference r:id="rId10"/>
    <externalReference r:id="rId11"/>
  </externalReferences>
  <definedNames>
    <definedName name="__123Graph_D" hidden="1">'[3]dem18'!#REF!</definedName>
    <definedName name="_xlnm._FilterDatabase" localSheetId="0" hidden="1">'dem28'!$A$15:$L$85</definedName>
    <definedName name="_Regression_Int" localSheetId="0" hidden="1">1</definedName>
    <definedName name="ahcap">'[4]dem2'!$D$646:$L$646</definedName>
    <definedName name="censusrec">#REF!</definedName>
    <definedName name="charged">#REF!</definedName>
    <definedName name="da">#REF!</definedName>
    <definedName name="dopcap">'dem28'!$D$76:$L$76</definedName>
    <definedName name="ee">#REF!</definedName>
    <definedName name="fishcap">'[4]dem2'!$D$657:$L$657</definedName>
    <definedName name="Fishrev">'[4]dem2'!$D$574:$L$574</definedName>
    <definedName name="fwl">#REF!</definedName>
    <definedName name="fwlcap">#REF!</definedName>
    <definedName name="fwlrec">#REF!</definedName>
    <definedName name="housing">#REF!</definedName>
    <definedName name="housingcap">#REF!</definedName>
    <definedName name="justice">#REF!</definedName>
    <definedName name="justicerec">'[5]dem21'!$E$128:$L$128</definedName>
    <definedName name="lr">#REF!</definedName>
    <definedName name="lrrec">#REF!</definedName>
    <definedName name="nc">#REF!</definedName>
    <definedName name="ncfund">#REF!</definedName>
    <definedName name="ncrec">#REF!</definedName>
    <definedName name="ncrec1">#REF!</definedName>
    <definedName name="np" localSheetId="0">'dem28'!$K$78</definedName>
    <definedName name="np">#REF!</definedName>
    <definedName name="Nutrition">#REF!</definedName>
    <definedName name="oas" localSheetId="0">'dem28'!$D$65:$L$65</definedName>
    <definedName name="oasrec" localSheetId="0">'dem28'!$D$84:$L$84</definedName>
    <definedName name="oges">#REF!</definedName>
    <definedName name="pension">#REF!</definedName>
    <definedName name="_xlnm.Print_Area" localSheetId="0">'dem28'!$A$1:$L$85</definedName>
    <definedName name="_xlnm.Print_Titles" localSheetId="0">'dem28'!$12:$15</definedName>
    <definedName name="pw">#REF!</definedName>
    <definedName name="pwcap">#REF!</definedName>
    <definedName name="rec">#REF!</definedName>
    <definedName name="rec1">#REF!</definedName>
    <definedName name="reform">#REF!</definedName>
    <definedName name="revise" localSheetId="0">'dem28'!#REF!</definedName>
    <definedName name="scst">#REF!</definedName>
    <definedName name="sgs" localSheetId="0">'dem28'!$D$33:$L$33</definedName>
    <definedName name="sgs">#REF!</definedName>
    <definedName name="sgsrec">'dem28'!$D$81:$L$81</definedName>
    <definedName name="SocialSecurity">#REF!</definedName>
    <definedName name="socialwelfare">#REF!</definedName>
    <definedName name="spfrd">#REF!</definedName>
    <definedName name="sss">#REF!</definedName>
    <definedName name="summary" localSheetId="0">'dem28'!#REF!</definedName>
    <definedName name="swc">#REF!</definedName>
    <definedName name="tax">#REF!</definedName>
    <definedName name="udhd">#REF!</definedName>
    <definedName name="urbancap">#REF!</definedName>
    <definedName name="Voted" localSheetId="0">'dem28'!$E$10:$G$10</definedName>
    <definedName name="Voted">#REF!</definedName>
    <definedName name="vsi" localSheetId="0">'dem28'!#REF!</definedName>
    <definedName name="water">#REF!</definedName>
    <definedName name="watercap">#REF!</definedName>
    <definedName name="welfarecap">#REF!</definedName>
    <definedName name="Z_239EE218_578E_4317_BEED_14D5D7089E27_.wvu.FilterData" localSheetId="0" hidden="1">'dem28'!$A$1:$L$87</definedName>
    <definedName name="Z_239EE218_578E_4317_BEED_14D5D7089E27_.wvu.PrintArea" localSheetId="0" hidden="1">'dem28'!$A$1:$L$67</definedName>
    <definedName name="Z_239EE218_578E_4317_BEED_14D5D7089E27_.wvu.PrintTitles" localSheetId="0" hidden="1">'dem28'!$12:$15</definedName>
    <definedName name="Z_302A3EA3_AE96_11D5_A646_0050BA3D7AFD_.wvu.FilterData" localSheetId="0" hidden="1">'dem28'!$A$1:$L$87</definedName>
    <definedName name="Z_302A3EA3_AE96_11D5_A646_0050BA3D7AFD_.wvu.PrintArea" localSheetId="0" hidden="1">'dem28'!$A$1:$L$67</definedName>
    <definedName name="Z_302A3EA3_AE96_11D5_A646_0050BA3D7AFD_.wvu.PrintTitles" localSheetId="0" hidden="1">'dem28'!$12:$15</definedName>
    <definedName name="Z_36DBA021_0ECB_11D4_8064_004005726899_.wvu.FilterData" localSheetId="0" hidden="1">'dem28'!$C$17:$C$85</definedName>
    <definedName name="Z_36DBA021_0ECB_11D4_8064_004005726899_.wvu.PrintArea" localSheetId="0" hidden="1">'dem28'!$A$1:$L$67</definedName>
    <definedName name="Z_36DBA021_0ECB_11D4_8064_004005726899_.wvu.PrintTitles" localSheetId="0" hidden="1">'dem28'!$12:$15</definedName>
    <definedName name="Z_93EBE921_AE91_11D5_8685_004005726899_.wvu.FilterData" localSheetId="0" hidden="1">'dem28'!$C$17:$C$85</definedName>
    <definedName name="Z_93EBE921_AE91_11D5_8685_004005726899_.wvu.PrintArea" localSheetId="0" hidden="1">'dem28'!$A$1:$L$67</definedName>
    <definedName name="Z_93EBE921_AE91_11D5_8685_004005726899_.wvu.PrintTitles" localSheetId="0" hidden="1">'dem28'!$12:$15</definedName>
    <definedName name="Z_94DA79C1_0FDE_11D5_9579_000021DAEEA2_.wvu.FilterData" localSheetId="0" hidden="1">'dem28'!$C$17:$C$85</definedName>
    <definedName name="Z_94DA79C1_0FDE_11D5_9579_000021DAEEA2_.wvu.PrintArea" localSheetId="0" hidden="1">'dem28'!$A$1:$L$67</definedName>
    <definedName name="Z_94DA79C1_0FDE_11D5_9579_000021DAEEA2_.wvu.PrintTitles" localSheetId="0" hidden="1">'dem28'!$12:$15</definedName>
    <definedName name="Z_B4CB096D_161F_11D5_8064_004005726899_.wvu.FilterData" localSheetId="0" hidden="1">'dem28'!$C$17:$C$85</definedName>
    <definedName name="Z_B4CB099B_161F_11D5_8064_004005726899_.wvu.FilterData" localSheetId="0" hidden="1">'dem28'!$C$17:$C$85</definedName>
    <definedName name="Z_C868F8C3_16D7_11D5_A68D_81D6213F5331_.wvu.FilterData" localSheetId="0" hidden="1">'dem28'!$C$17:$C$85</definedName>
    <definedName name="Z_C868F8C3_16D7_11D5_A68D_81D6213F5331_.wvu.PrintArea" localSheetId="0" hidden="1">'dem28'!$A$1:$L$67</definedName>
    <definedName name="Z_C868F8C3_16D7_11D5_A68D_81D6213F5331_.wvu.PrintTitles" localSheetId="0" hidden="1">'dem28'!$12:$15</definedName>
    <definedName name="Z_E5DF37BD_125C_11D5_8DC4_D0F5D88B3549_.wvu.FilterData" localSheetId="0" hidden="1">'dem28'!$C$17:$C$85</definedName>
    <definedName name="Z_E5DF37BD_125C_11D5_8DC4_D0F5D88B3549_.wvu.PrintArea" localSheetId="0" hidden="1">'dem28'!$A$1:$L$67</definedName>
    <definedName name="Z_E5DF37BD_125C_11D5_8DC4_D0F5D88B3549_.wvu.PrintTitles" localSheetId="0" hidden="1">'dem28'!$12:$15</definedName>
    <definedName name="Z_F8ADACC1_164E_11D6_B603_000021DAEEA2_.wvu.FilterData" localSheetId="0" hidden="1">'dem28'!$C$17:$C$85</definedName>
    <definedName name="Z_F8ADACC1_164E_11D6_B603_000021DAEEA2_.wvu.PrintArea" localSheetId="0" hidden="1">'dem28'!$A$1:$L$67</definedName>
    <definedName name="Z_F8ADACC1_164E_11D6_B603_000021DAEEA2_.wvu.PrintTitles" localSheetId="0" hidden="1">'dem28'!$12:$15</definedName>
  </definedNames>
  <calcPr fullCalcOnLoad="1"/>
</workbook>
</file>

<file path=xl/comments1.xml><?xml version="1.0" encoding="utf-8"?>
<comments xmlns="http://schemas.openxmlformats.org/spreadsheetml/2006/main">
  <authors>
    <author>sonam</author>
  </authors>
  <commentList>
    <comment ref="C43" authorId="0">
      <text>
        <r>
          <rPr>
            <b/>
            <sz val="8"/>
            <rFont val="Tahoma"/>
            <family val="2"/>
          </rPr>
          <t>sonam:</t>
        </r>
        <r>
          <rPr>
            <sz val="8"/>
            <rFont val="Tahoma"/>
            <family val="2"/>
          </rPr>
          <t xml:space="preserve">
operated by ATTI</t>
        </r>
      </text>
    </comment>
  </commentList>
</comments>
</file>

<file path=xl/sharedStrings.xml><?xml version="1.0" encoding="utf-8"?>
<sst xmlns="http://schemas.openxmlformats.org/spreadsheetml/2006/main" count="140" uniqueCount="78">
  <si>
    <t>Secretariat - General Services</t>
  </si>
  <si>
    <t>Other Administrative Services</t>
  </si>
  <si>
    <t>Actuals</t>
  </si>
  <si>
    <t>Budget Estimate</t>
  </si>
  <si>
    <t>Revised Estimate</t>
  </si>
  <si>
    <t>Major /Sub-Major/Minor/Sub/Detailed Heads</t>
  </si>
  <si>
    <t>Plan</t>
  </si>
  <si>
    <t>Non-Plan</t>
  </si>
  <si>
    <t>Total</t>
  </si>
  <si>
    <t>REVENUE SECTION</t>
  </si>
  <si>
    <t>M.H.</t>
  </si>
  <si>
    <t>29.00.01</t>
  </si>
  <si>
    <t>29.00.11</t>
  </si>
  <si>
    <t>Travel Expenses</t>
  </si>
  <si>
    <t>29.00.13</t>
  </si>
  <si>
    <t>Office Expenses</t>
  </si>
  <si>
    <t>29.00.26</t>
  </si>
  <si>
    <t>Advertisement &amp; Publicity</t>
  </si>
  <si>
    <t>29.00.40</t>
  </si>
  <si>
    <t>Training of Probationers</t>
  </si>
  <si>
    <t>44.00.01</t>
  </si>
  <si>
    <t>Salaries</t>
  </si>
  <si>
    <t>44.00.11</t>
  </si>
  <si>
    <t>44.00.13</t>
  </si>
  <si>
    <t>44.00.50</t>
  </si>
  <si>
    <t>Other Charges</t>
  </si>
  <si>
    <t>44.00.81</t>
  </si>
  <si>
    <t>Training</t>
  </si>
  <si>
    <t>Voted</t>
  </si>
  <si>
    <t>DEMAND NO. 28</t>
  </si>
  <si>
    <t>29.00.71</t>
  </si>
  <si>
    <t>Skill Development Fund</t>
  </si>
  <si>
    <t>Chief Information Commission</t>
  </si>
  <si>
    <t>45.00.01</t>
  </si>
  <si>
    <t>45.00.11</t>
  </si>
  <si>
    <t>45.00.13</t>
  </si>
  <si>
    <t>29.00.72</t>
  </si>
  <si>
    <t>Capacity Building /Training Programme</t>
  </si>
  <si>
    <t>II. Details of the estimates and the heads under which this grant will be accounted for:</t>
  </si>
  <si>
    <t>Revenue</t>
  </si>
  <si>
    <t>Capital</t>
  </si>
  <si>
    <t>29.00.14</t>
  </si>
  <si>
    <t>Accounts &amp; Administrative Training 
Institute</t>
  </si>
  <si>
    <t>A - General Services (d) Administrative Services</t>
  </si>
  <si>
    <t>Secretariat</t>
  </si>
  <si>
    <t>CAPITAL SECTION</t>
  </si>
  <si>
    <t>General Education</t>
  </si>
  <si>
    <t>University and Higher Education</t>
  </si>
  <si>
    <t>60.00.55</t>
  </si>
  <si>
    <t>Loans and Advances</t>
  </si>
  <si>
    <t>Comprehensive Education Loan Scheme</t>
  </si>
  <si>
    <t>Loans for Education, Sports, Art and Culture</t>
  </si>
  <si>
    <t>Rent, Rates and Taxes</t>
  </si>
  <si>
    <t>29.00.73</t>
  </si>
  <si>
    <t>29.00.74</t>
  </si>
  <si>
    <t>CM's Free Scholarship Scheme 
(University)</t>
  </si>
  <si>
    <t>F-Loans and Advances</t>
  </si>
  <si>
    <t>2010-11</t>
  </si>
  <si>
    <t>45.00.31</t>
  </si>
  <si>
    <t>Grants in Aid</t>
  </si>
  <si>
    <t>Deduct recoveries of Over Payments</t>
  </si>
  <si>
    <t>State Institute of Capacity Building, 
Karfectar</t>
  </si>
  <si>
    <t>Loans for Education, Sports, Art and 
Culture</t>
  </si>
  <si>
    <t>PERSONNEL, ADMINISTRATIVE REFORMS, TRAINING, PUBLIC GRIEVANCES, CAREER OPTIONS AND</t>
  </si>
  <si>
    <t>2011-12</t>
  </si>
  <si>
    <t>44.00.83</t>
  </si>
  <si>
    <t>Capacity Building for Poverty Reduction (100%CSS)</t>
  </si>
  <si>
    <t>29.00.75</t>
  </si>
  <si>
    <t>Training of Officers</t>
  </si>
  <si>
    <t xml:space="preserve">         EMPLOYMENT, SKILL DEVELOPMENT AND CHIEF MINISTER'S SELF EMPLOYMENT SCHEMES</t>
  </si>
  <si>
    <t>(In Thousands of Rupees)</t>
  </si>
  <si>
    <t>I. Estimate of the amount required in the year ending 31st March, 2013 to defray the charges in respect of Personnel, Administrative Reforms, Training, Public 
   Grievances, Career Options and Employment Skill Development and Chief Minister's Self Employment Schemes</t>
  </si>
  <si>
    <t>2012-13</t>
  </si>
  <si>
    <t>Intensive Training Programme-Training for All (100 % CSS)</t>
  </si>
  <si>
    <t>44.00.84</t>
  </si>
  <si>
    <t>CM's Scholarship Scheme (Public School)</t>
  </si>
  <si>
    <t>Scheme Financed by Department of Personnel, Govt of India (100% CSS)</t>
  </si>
  <si>
    <t>Department of Personnel, AR &amp; 
Training</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</si>
</sst>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_-* #,##0\ &quot;kr&quot;_-;\-* #,##0\ &quot;kr&quot;_-;_-* &quot;-&quot;\ &quot;kr&quot;_-;_-@_-"/>
    <numFmt numFmtId="179" formatCode="_-* #,##0\ _k_r_-;\-* #,##0\ _k_r_-;_-* &quot;-&quot;\ _k_r_-;_-@_-"/>
    <numFmt numFmtId="180" formatCode="_-* #,##0.00\ &quot;kr&quot;_-;\-* #,##0.00\ &quot;kr&quot;_-;_-* &quot;-&quot;??\ &quot;kr&quot;_-;_-@_-"/>
    <numFmt numFmtId="181" formatCode="_-* #,##0.00\ _k_r_-;\-* #,##0.00\ _k_r_-;_-* &quot;-&quot;??\ _k_r_-;_-@_-"/>
    <numFmt numFmtId="182" formatCode="0.00_)"/>
    <numFmt numFmtId="183" formatCode="0_)"/>
    <numFmt numFmtId="184" formatCode="00#"/>
    <numFmt numFmtId="185" formatCode="0#"/>
    <numFmt numFmtId="186" formatCode="0###"/>
    <numFmt numFmtId="187" formatCode="00##"/>
    <numFmt numFmtId="188" formatCode="0##"/>
    <numFmt numFmtId="189" formatCode="000#"/>
    <numFmt numFmtId="190" formatCode="##"/>
    <numFmt numFmtId="191" formatCode="0000##"/>
    <numFmt numFmtId="192" formatCode="00000#"/>
    <numFmt numFmtId="193" formatCode="00.00#"/>
    <numFmt numFmtId="194" formatCode="00.00.##"/>
    <numFmt numFmtId="195" formatCode="00.###"/>
    <numFmt numFmtId="196" formatCode="00.#00"/>
    <numFmt numFmtId="197" formatCode="##.000"/>
    <numFmt numFmtId="198" formatCode="0#.00#"/>
    <numFmt numFmtId="199" formatCode="0#.###"/>
    <numFmt numFmtId="200" formatCode="00.##"/>
    <numFmt numFmtId="201" formatCode="00.#0"/>
    <numFmt numFmtId="202" formatCode="00.000"/>
    <numFmt numFmtId="203" formatCode="00.00.0#"/>
    <numFmt numFmtId="204" formatCode="0#.#00"/>
    <numFmt numFmtId="205" formatCode="##.0##"/>
    <numFmt numFmtId="206" formatCode="0#.0##"/>
    <numFmt numFmtId="207" formatCode="0#.000"/>
    <numFmt numFmtId="208" formatCode="00.0#0"/>
    <numFmt numFmtId="209" formatCode="#0.0##"/>
    <numFmt numFmtId="210" formatCode="#0"/>
    <numFmt numFmtId="211" formatCode="0#.0#0"/>
    <numFmt numFmtId="212" formatCode="00.##0"/>
    <numFmt numFmtId="213" formatCode="00"/>
    <numFmt numFmtId="214" formatCode="00.00"/>
    <numFmt numFmtId="215" formatCode="00.\4\4"/>
    <numFmt numFmtId="216" formatCode="00.00.00"/>
    <numFmt numFmtId="217" formatCode="##.##.##"/>
    <numFmt numFmtId="218" formatCode="000000"/>
    <numFmt numFmtId="219" formatCode="0\1.00#"/>
    <numFmt numFmtId="220" formatCode="#0.##0"/>
    <numFmt numFmtId="221" formatCode="##.##.00"/>
    <numFmt numFmtId="222" formatCode="00.0#"/>
    <numFmt numFmtId="223" formatCode="\(#\)"/>
    <numFmt numFmtId="224" formatCode="0.0"/>
    <numFmt numFmtId="225" formatCode="###"/>
    <numFmt numFmtId="226" formatCode="_(* #,##0.0_);_(* \(#,##0.0\);_(* &quot;-&quot;??_);_(@_)"/>
    <numFmt numFmtId="227" formatCode="_(* #,##0_);_(* \(#,##0\);_(* &quot;-&quot;??_);_(@_)"/>
  </numFmts>
  <fonts count="45">
    <font>
      <sz val="10"/>
      <name val="Arial"/>
      <family val="0"/>
    </font>
    <font>
      <u val="single"/>
      <sz val="10"/>
      <color indexed="36"/>
      <name val="Courier"/>
      <family val="3"/>
    </font>
    <font>
      <u val="single"/>
      <sz val="10"/>
      <color indexed="12"/>
      <name val="Courier"/>
      <family val="3"/>
    </font>
    <font>
      <sz val="10"/>
      <name val="Courier"/>
      <family val="3"/>
    </font>
    <font>
      <sz val="10"/>
      <name val="Times New Roman"/>
      <family val="1"/>
    </font>
    <font>
      <b/>
      <sz val="10"/>
      <name val="Times New Roman"/>
      <family val="1"/>
    </font>
    <font>
      <b/>
      <i/>
      <sz val="10"/>
      <name val="Times New Roman"/>
      <family val="1"/>
    </font>
    <font>
      <i/>
      <sz val="10"/>
      <name val="Times New Roman"/>
      <family val="1"/>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94">
    <xf numFmtId="0" fontId="0" fillId="0" borderId="0" xfId="0" applyAlignment="1">
      <alignment/>
    </xf>
    <xf numFmtId="0" fontId="4" fillId="0" borderId="0" xfId="57" applyNumberFormat="1" applyFont="1" applyFill="1" applyBorder="1" applyAlignment="1">
      <alignment horizontal="left" vertical="top" wrapText="1"/>
      <protection/>
    </xf>
    <xf numFmtId="0" fontId="4" fillId="0" borderId="0" xfId="57" applyNumberFormat="1" applyFont="1" applyFill="1" applyBorder="1" applyAlignment="1">
      <alignment horizontal="right" vertical="top" wrapText="1"/>
      <protection/>
    </xf>
    <xf numFmtId="0" fontId="4" fillId="0" borderId="0" xfId="57" applyNumberFormat="1" applyFont="1" applyFill="1" applyBorder="1">
      <alignment/>
      <protection/>
    </xf>
    <xf numFmtId="0" fontId="4" fillId="0" borderId="0" xfId="57" applyNumberFormat="1" applyFont="1" applyFill="1">
      <alignment/>
      <protection/>
    </xf>
    <xf numFmtId="0" fontId="4" fillId="0" borderId="0" xfId="57" applyNumberFormat="1" applyFont="1" applyFill="1" applyBorder="1" applyAlignment="1" applyProtection="1">
      <alignment horizontal="left"/>
      <protection/>
    </xf>
    <xf numFmtId="0" fontId="5" fillId="0" borderId="0" xfId="57" applyNumberFormat="1" applyFont="1" applyFill="1" applyBorder="1" applyAlignment="1">
      <alignment horizontal="center"/>
      <protection/>
    </xf>
    <xf numFmtId="0" fontId="5" fillId="0" borderId="0" xfId="57" applyNumberFormat="1" applyFont="1" applyFill="1" applyBorder="1">
      <alignment/>
      <protection/>
    </xf>
    <xf numFmtId="0" fontId="4" fillId="0" borderId="0" xfId="57" applyNumberFormat="1" applyFont="1" applyFill="1" applyBorder="1" applyAlignment="1" applyProtection="1">
      <alignment horizontal="left" vertical="top" wrapText="1"/>
      <protection/>
    </xf>
    <xf numFmtId="0" fontId="4" fillId="0" borderId="0" xfId="57" applyNumberFormat="1" applyFont="1" applyFill="1" applyAlignment="1">
      <alignment horizontal="left" vertical="top" wrapText="1"/>
      <protection/>
    </xf>
    <xf numFmtId="0" fontId="5" fillId="0" borderId="0" xfId="57" applyNumberFormat="1" applyFont="1" applyFill="1">
      <alignment/>
      <protection/>
    </xf>
    <xf numFmtId="0" fontId="4" fillId="0" borderId="0" xfId="57" applyNumberFormat="1" applyFont="1" applyFill="1" applyAlignment="1">
      <alignment horizontal="right" vertical="top" wrapText="1"/>
      <protection/>
    </xf>
    <xf numFmtId="0" fontId="4" fillId="0" borderId="0" xfId="57" applyNumberFormat="1" applyFont="1" applyFill="1" applyAlignment="1" applyProtection="1">
      <alignment horizontal="left"/>
      <protection/>
    </xf>
    <xf numFmtId="0" fontId="4" fillId="0" borderId="0" xfId="57" applyNumberFormat="1" applyFont="1" applyFill="1" applyAlignment="1">
      <alignment horizontal="right"/>
      <protection/>
    </xf>
    <xf numFmtId="0" fontId="5" fillId="0" borderId="0" xfId="57" applyNumberFormat="1" applyFont="1" applyFill="1" applyAlignment="1">
      <alignment horizontal="center"/>
      <protection/>
    </xf>
    <xf numFmtId="0" fontId="4" fillId="0" borderId="0" xfId="57" applyNumberFormat="1" applyFont="1" applyFill="1" applyAlignment="1">
      <alignment horizontal="left"/>
      <protection/>
    </xf>
    <xf numFmtId="0" fontId="4" fillId="0" borderId="0" xfId="60" applyNumberFormat="1" applyFont="1" applyFill="1" applyAlignment="1">
      <alignment horizontal="left" vertical="top" wrapText="1"/>
      <protection/>
    </xf>
    <xf numFmtId="0" fontId="5" fillId="0" borderId="0" xfId="59" applyNumberFormat="1" applyFont="1" applyFill="1" applyBorder="1" applyAlignment="1" applyProtection="1">
      <alignment horizontal="center"/>
      <protection/>
    </xf>
    <xf numFmtId="0" fontId="5" fillId="0" borderId="0" xfId="57" applyNumberFormat="1" applyFont="1" applyFill="1" applyBorder="1" applyAlignment="1" applyProtection="1">
      <alignment horizontal="right"/>
      <protection/>
    </xf>
    <xf numFmtId="0" fontId="5" fillId="0" borderId="0" xfId="57" applyNumberFormat="1" applyFont="1" applyFill="1" applyBorder="1" applyAlignment="1" applyProtection="1">
      <alignment horizontal="center"/>
      <protection/>
    </xf>
    <xf numFmtId="0" fontId="4" fillId="0" borderId="0" xfId="60" applyNumberFormat="1" applyFont="1" applyFill="1" applyAlignment="1" applyProtection="1">
      <alignment horizontal="left"/>
      <protection/>
    </xf>
    <xf numFmtId="0" fontId="4" fillId="0" borderId="10" xfId="61" applyNumberFormat="1" applyFont="1" applyFill="1" applyBorder="1">
      <alignment/>
      <protection/>
    </xf>
    <xf numFmtId="0" fontId="4" fillId="0" borderId="10" xfId="61" applyNumberFormat="1" applyFont="1" applyFill="1" applyBorder="1" applyAlignment="1" applyProtection="1">
      <alignment horizontal="left"/>
      <protection/>
    </xf>
    <xf numFmtId="0" fontId="6" fillId="0" borderId="10" xfId="61" applyNumberFormat="1" applyFont="1" applyFill="1" applyBorder="1" applyAlignment="1" applyProtection="1">
      <alignment horizontal="left"/>
      <protection/>
    </xf>
    <xf numFmtId="0" fontId="6" fillId="0" borderId="10" xfId="61" applyNumberFormat="1" applyFont="1" applyFill="1" applyBorder="1">
      <alignment/>
      <protection/>
    </xf>
    <xf numFmtId="0" fontId="7" fillId="0" borderId="10" xfId="61" applyNumberFormat="1" applyFont="1" applyFill="1" applyBorder="1" applyAlignment="1" applyProtection="1">
      <alignment horizontal="right"/>
      <protection/>
    </xf>
    <xf numFmtId="0" fontId="4" fillId="0" borderId="11" xfId="62" applyNumberFormat="1" applyFont="1" applyFill="1" applyBorder="1" applyAlignment="1" applyProtection="1">
      <alignment horizontal="left" vertical="top" wrapText="1"/>
      <protection/>
    </xf>
    <xf numFmtId="0" fontId="4" fillId="0" borderId="11" xfId="62" applyNumberFormat="1" applyFont="1" applyFill="1" applyBorder="1" applyAlignment="1" applyProtection="1">
      <alignment horizontal="right" vertical="top" wrapText="1"/>
      <protection/>
    </xf>
    <xf numFmtId="0" fontId="4" fillId="0" borderId="0" xfId="61" applyNumberFormat="1" applyFont="1" applyFill="1" applyBorder="1" applyProtection="1">
      <alignment/>
      <protection/>
    </xf>
    <xf numFmtId="0" fontId="4" fillId="0" borderId="0" xfId="62" applyNumberFormat="1" applyFont="1" applyFill="1" applyProtection="1">
      <alignment/>
      <protection/>
    </xf>
    <xf numFmtId="0" fontId="4" fillId="0" borderId="0" xfId="62" applyNumberFormat="1" applyFont="1" applyFill="1" applyBorder="1" applyAlignment="1" applyProtection="1">
      <alignment horizontal="left" vertical="top" wrapText="1"/>
      <protection/>
    </xf>
    <xf numFmtId="0" fontId="4" fillId="0" borderId="0" xfId="62" applyNumberFormat="1" applyFont="1" applyFill="1" applyBorder="1" applyAlignment="1" applyProtection="1">
      <alignment horizontal="right" vertical="top" wrapText="1"/>
      <protection/>
    </xf>
    <xf numFmtId="0" fontId="4" fillId="0" borderId="0" xfId="61" applyNumberFormat="1" applyFont="1" applyFill="1" applyAlignment="1" applyProtection="1">
      <alignment horizontal="left"/>
      <protection/>
    </xf>
    <xf numFmtId="0" fontId="4" fillId="0" borderId="10" xfId="62" applyNumberFormat="1" applyFont="1" applyFill="1" applyBorder="1" applyAlignment="1" applyProtection="1">
      <alignment horizontal="left" vertical="top" wrapText="1"/>
      <protection/>
    </xf>
    <xf numFmtId="0" fontId="4" fillId="0" borderId="10" xfId="62" applyNumberFormat="1" applyFont="1" applyFill="1" applyBorder="1" applyAlignment="1" applyProtection="1">
      <alignment horizontal="right" vertical="top" wrapText="1"/>
      <protection/>
    </xf>
    <xf numFmtId="0" fontId="4" fillId="0" borderId="10" xfId="61" applyNumberFormat="1" applyFont="1" applyFill="1" applyBorder="1" applyProtection="1">
      <alignment/>
      <protection/>
    </xf>
    <xf numFmtId="0" fontId="4" fillId="0" borderId="10" xfId="61" applyNumberFormat="1" applyFont="1" applyFill="1" applyBorder="1" applyAlignment="1" applyProtection="1">
      <alignment horizontal="right"/>
      <protection/>
    </xf>
    <xf numFmtId="0" fontId="4" fillId="0" borderId="0" xfId="61" applyNumberFormat="1" applyFont="1" applyFill="1" applyBorder="1" applyAlignment="1" applyProtection="1">
      <alignment horizontal="right"/>
      <protection/>
    </xf>
    <xf numFmtId="0" fontId="5" fillId="0" borderId="0" xfId="57" applyNumberFormat="1" applyFont="1" applyFill="1" applyBorder="1" applyAlignment="1" applyProtection="1">
      <alignment horizontal="right" vertical="top" wrapText="1"/>
      <protection/>
    </xf>
    <xf numFmtId="0" fontId="5" fillId="0" borderId="0" xfId="57" applyNumberFormat="1" applyFont="1" applyFill="1" applyBorder="1" applyAlignment="1" applyProtection="1">
      <alignment horizontal="left" vertical="top" wrapText="1"/>
      <protection/>
    </xf>
    <xf numFmtId="0" fontId="4" fillId="0" borderId="0" xfId="57" applyNumberFormat="1" applyFont="1" applyFill="1" applyBorder="1" applyAlignment="1" applyProtection="1">
      <alignment horizontal="center"/>
      <protection/>
    </xf>
    <xf numFmtId="0" fontId="5" fillId="0" borderId="0" xfId="57" applyNumberFormat="1" applyFont="1" applyFill="1" applyBorder="1" applyAlignment="1">
      <alignment horizontal="right" vertical="top" wrapText="1"/>
      <protection/>
    </xf>
    <xf numFmtId="208" fontId="5" fillId="0" borderId="0" xfId="57" applyNumberFormat="1" applyFont="1" applyFill="1" applyBorder="1" applyAlignment="1">
      <alignment horizontal="right" vertical="top" wrapText="1"/>
      <protection/>
    </xf>
    <xf numFmtId="0" fontId="4" fillId="0" borderId="0" xfId="57" applyNumberFormat="1" applyFont="1" applyFill="1" applyAlignment="1" applyProtection="1">
      <alignment horizontal="right"/>
      <protection/>
    </xf>
    <xf numFmtId="0" fontId="4" fillId="0" borderId="12" xfId="57" applyNumberFormat="1" applyFont="1" applyFill="1" applyBorder="1" applyAlignment="1" applyProtection="1">
      <alignment horizontal="right"/>
      <protection/>
    </xf>
    <xf numFmtId="0" fontId="4" fillId="0" borderId="11" xfId="57" applyNumberFormat="1" applyFont="1" applyFill="1" applyBorder="1" applyAlignment="1" applyProtection="1">
      <alignment horizontal="right"/>
      <protection/>
    </xf>
    <xf numFmtId="0" fontId="4" fillId="0" borderId="0" xfId="57" applyNumberFormat="1" applyFont="1" applyFill="1" applyBorder="1" applyAlignment="1" applyProtection="1">
      <alignment horizontal="right"/>
      <protection/>
    </xf>
    <xf numFmtId="0" fontId="4" fillId="0" borderId="12" xfId="57" applyNumberFormat="1" applyFont="1" applyFill="1" applyBorder="1" applyAlignment="1">
      <alignment horizontal="right"/>
      <protection/>
    </xf>
    <xf numFmtId="0" fontId="4" fillId="0" borderId="0" xfId="42" applyNumberFormat="1" applyFont="1" applyFill="1" applyBorder="1" applyAlignment="1">
      <alignment horizontal="right" wrapText="1"/>
    </xf>
    <xf numFmtId="0" fontId="4" fillId="0" borderId="0" xfId="57" applyNumberFormat="1" applyFont="1" applyFill="1" applyBorder="1" applyAlignment="1">
      <alignment horizontal="right"/>
      <protection/>
    </xf>
    <xf numFmtId="193" fontId="5" fillId="0" borderId="0" xfId="57" applyNumberFormat="1" applyFont="1" applyFill="1" applyBorder="1" applyAlignment="1">
      <alignment horizontal="right" vertical="top" wrapText="1"/>
      <protection/>
    </xf>
    <xf numFmtId="0" fontId="4" fillId="0" borderId="12" xfId="42" applyNumberFormat="1" applyFont="1" applyFill="1" applyBorder="1" applyAlignment="1" applyProtection="1">
      <alignment horizontal="right" wrapText="1"/>
      <protection/>
    </xf>
    <xf numFmtId="0" fontId="5" fillId="0" borderId="0" xfId="57" applyNumberFormat="1" applyFont="1" applyFill="1" applyAlignment="1">
      <alignment horizontal="right" vertical="top" wrapText="1"/>
      <protection/>
    </xf>
    <xf numFmtId="0" fontId="5" fillId="0" borderId="0" xfId="57" applyNumberFormat="1" applyFont="1" applyFill="1" applyAlignment="1" applyProtection="1">
      <alignment horizontal="left" vertical="top" wrapText="1"/>
      <protection/>
    </xf>
    <xf numFmtId="0" fontId="4" fillId="0" borderId="12" xfId="57" applyNumberFormat="1" applyFont="1" applyFill="1" applyBorder="1" applyAlignment="1">
      <alignment horizontal="left" vertical="top" wrapText="1"/>
      <protection/>
    </xf>
    <xf numFmtId="0" fontId="5" fillId="0" borderId="12" xfId="57" applyNumberFormat="1" applyFont="1" applyFill="1" applyBorder="1" applyAlignment="1">
      <alignment horizontal="right" vertical="top" wrapText="1"/>
      <protection/>
    </xf>
    <xf numFmtId="0" fontId="5" fillId="0" borderId="12" xfId="57" applyNumberFormat="1" applyFont="1" applyFill="1" applyBorder="1" applyAlignment="1">
      <alignment vertical="top" wrapText="1"/>
      <protection/>
    </xf>
    <xf numFmtId="0" fontId="4" fillId="0" borderId="11" xfId="57" applyNumberFormat="1" applyFont="1" applyFill="1" applyBorder="1" applyAlignment="1">
      <alignment horizontal="right"/>
      <protection/>
    </xf>
    <xf numFmtId="0" fontId="4" fillId="0" borderId="0" xfId="0" applyNumberFormat="1" applyFont="1" applyFill="1" applyAlignment="1">
      <alignment horizontal="left" indent="1"/>
    </xf>
    <xf numFmtId="0" fontId="5" fillId="0" borderId="0" xfId="57" applyNumberFormat="1" applyFont="1" applyFill="1" applyBorder="1" applyAlignment="1">
      <alignment vertical="top" wrapText="1"/>
      <protection/>
    </xf>
    <xf numFmtId="0" fontId="4" fillId="0" borderId="0" xfId="0" applyNumberFormat="1" applyFont="1" applyFill="1" applyAlignment="1">
      <alignment vertical="top"/>
    </xf>
    <xf numFmtId="185" fontId="4" fillId="0" borderId="0" xfId="57" applyNumberFormat="1" applyFont="1" applyFill="1" applyBorder="1" applyAlignment="1">
      <alignment horizontal="right" vertical="top" wrapText="1"/>
      <protection/>
    </xf>
    <xf numFmtId="0" fontId="4" fillId="0" borderId="0" xfId="57" applyNumberFormat="1" applyFont="1" applyFill="1" applyBorder="1" applyAlignment="1">
      <alignment vertical="top" wrapText="1"/>
      <protection/>
    </xf>
    <xf numFmtId="199" fontId="5" fillId="0" borderId="0" xfId="57" applyNumberFormat="1" applyFont="1" applyFill="1" applyBorder="1" applyAlignment="1">
      <alignment horizontal="right" vertical="top" wrapText="1"/>
      <protection/>
    </xf>
    <xf numFmtId="43" fontId="4" fillId="0" borderId="0" xfId="42" applyFont="1" applyFill="1" applyBorder="1" applyAlignment="1">
      <alignment horizontal="right" wrapText="1"/>
    </xf>
    <xf numFmtId="0" fontId="4" fillId="0" borderId="10" xfId="57" applyNumberFormat="1" applyFont="1" applyFill="1" applyBorder="1" applyAlignment="1">
      <alignment horizontal="left" vertical="top" wrapText="1"/>
      <protection/>
    </xf>
    <xf numFmtId="0" fontId="4" fillId="0" borderId="10" xfId="57" applyNumberFormat="1" applyFont="1" applyFill="1" applyBorder="1" applyAlignment="1">
      <alignment horizontal="right" vertical="top" wrapText="1"/>
      <protection/>
    </xf>
    <xf numFmtId="0" fontId="4" fillId="0" borderId="10" xfId="57" applyNumberFormat="1" applyFont="1" applyFill="1" applyBorder="1">
      <alignment/>
      <protection/>
    </xf>
    <xf numFmtId="195" fontId="5" fillId="0" borderId="0" xfId="57" applyNumberFormat="1" applyFont="1" applyFill="1" applyBorder="1" applyAlignment="1">
      <alignment horizontal="right" vertical="top" wrapText="1"/>
      <protection/>
    </xf>
    <xf numFmtId="43" fontId="4" fillId="0" borderId="0" xfId="42" applyFont="1" applyFill="1" applyAlignment="1" applyProtection="1">
      <alignment horizontal="right" wrapText="1"/>
      <protection/>
    </xf>
    <xf numFmtId="43" fontId="4" fillId="0" borderId="12" xfId="42" applyFont="1" applyFill="1" applyBorder="1" applyAlignment="1" applyProtection="1">
      <alignment horizontal="right" wrapText="1"/>
      <protection/>
    </xf>
    <xf numFmtId="43" fontId="4" fillId="0" borderId="0" xfId="42" applyFont="1" applyFill="1" applyBorder="1" applyAlignment="1" applyProtection="1">
      <alignment horizontal="right" wrapText="1"/>
      <protection/>
    </xf>
    <xf numFmtId="43" fontId="4" fillId="0" borderId="12" xfId="42" applyFont="1" applyFill="1" applyBorder="1" applyAlignment="1">
      <alignment horizontal="right" wrapText="1"/>
    </xf>
    <xf numFmtId="43" fontId="4" fillId="0" borderId="0" xfId="42" applyFont="1" applyFill="1" applyAlignment="1">
      <alignment horizontal="right" wrapText="1"/>
    </xf>
    <xf numFmtId="43" fontId="4" fillId="0" borderId="10" xfId="42" applyFont="1" applyFill="1" applyBorder="1" applyAlignment="1" applyProtection="1">
      <alignment horizontal="right" wrapText="1"/>
      <protection/>
    </xf>
    <xf numFmtId="0" fontId="4" fillId="0" borderId="10" xfId="42" applyNumberFormat="1" applyFont="1" applyFill="1" applyBorder="1" applyAlignment="1" applyProtection="1">
      <alignment horizontal="right" wrapText="1"/>
      <protection/>
    </xf>
    <xf numFmtId="0" fontId="4" fillId="0" borderId="0" xfId="62" applyFont="1" applyFill="1" applyBorder="1" applyAlignment="1" applyProtection="1">
      <alignment vertical="top"/>
      <protection/>
    </xf>
    <xf numFmtId="0" fontId="4" fillId="0" borderId="0" xfId="58" applyNumberFormat="1" applyFont="1" applyFill="1" applyBorder="1" applyAlignment="1" applyProtection="1">
      <alignment horizontal="left" vertical="top" wrapText="1"/>
      <protection/>
    </xf>
    <xf numFmtId="0" fontId="4" fillId="0" borderId="0" xfId="42" applyNumberFormat="1" applyFont="1" applyFill="1" applyAlignment="1" applyProtection="1">
      <alignment horizontal="right" wrapText="1"/>
      <protection/>
    </xf>
    <xf numFmtId="0" fontId="4" fillId="0" borderId="0" xfId="42" applyNumberFormat="1" applyFont="1" applyFill="1" applyAlignment="1" applyProtection="1">
      <alignment horizontal="right"/>
      <protection/>
    </xf>
    <xf numFmtId="0" fontId="4" fillId="0" borderId="0" xfId="42" applyNumberFormat="1" applyFont="1" applyFill="1" applyBorder="1" applyAlignment="1" applyProtection="1">
      <alignment horizontal="right" wrapText="1"/>
      <protection/>
    </xf>
    <xf numFmtId="0" fontId="4" fillId="0" borderId="0" xfId="42" applyNumberFormat="1" applyFont="1" applyFill="1" applyAlignment="1">
      <alignment horizontal="right" wrapText="1"/>
    </xf>
    <xf numFmtId="0" fontId="4" fillId="0" borderId="0" xfId="42" applyNumberFormat="1" applyFont="1" applyFill="1" applyAlignment="1">
      <alignment horizontal="right"/>
    </xf>
    <xf numFmtId="0" fontId="4" fillId="0" borderId="0" xfId="58" applyNumberFormat="1" applyFont="1" applyFill="1" applyBorder="1" applyAlignment="1">
      <alignment horizontal="right" vertical="top" wrapText="1"/>
      <protection/>
    </xf>
    <xf numFmtId="0" fontId="4" fillId="0" borderId="10" xfId="57" applyNumberFormat="1" applyFont="1" applyFill="1" applyBorder="1" applyAlignment="1">
      <alignment horizontal="right"/>
      <protection/>
    </xf>
    <xf numFmtId="0" fontId="4" fillId="0" borderId="12" xfId="42" applyNumberFormat="1" applyFont="1" applyFill="1" applyBorder="1" applyAlignment="1">
      <alignment horizontal="right" wrapText="1"/>
    </xf>
    <xf numFmtId="43" fontId="5" fillId="0" borderId="0" xfId="42" applyFont="1" applyFill="1" applyBorder="1" applyAlignment="1" applyProtection="1">
      <alignment horizontal="center"/>
      <protection/>
    </xf>
    <xf numFmtId="0" fontId="5" fillId="0" borderId="10" xfId="57" applyNumberFormat="1" applyFont="1" applyFill="1" applyBorder="1" applyAlignment="1">
      <alignment horizontal="right" vertical="top" wrapText="1"/>
      <protection/>
    </xf>
    <xf numFmtId="0" fontId="5" fillId="0" borderId="10" xfId="57" applyNumberFormat="1" applyFont="1" applyFill="1" applyBorder="1" applyAlignment="1" applyProtection="1">
      <alignment horizontal="left" vertical="top" wrapText="1"/>
      <protection/>
    </xf>
    <xf numFmtId="0" fontId="4" fillId="0" borderId="10" xfId="57" applyNumberFormat="1" applyFont="1" applyFill="1" applyBorder="1" applyAlignment="1" applyProtection="1">
      <alignment horizontal="left" vertical="top" wrapText="1"/>
      <protection/>
    </xf>
    <xf numFmtId="0" fontId="4" fillId="0" borderId="0" xfId="60" applyNumberFormat="1" applyFont="1" applyFill="1" applyAlignment="1" applyProtection="1">
      <alignment horizontal="left" wrapText="1"/>
      <protection/>
    </xf>
    <xf numFmtId="0" fontId="4" fillId="0" borderId="0" xfId="61" applyNumberFormat="1" applyFont="1" applyFill="1" applyBorder="1" applyAlignment="1" applyProtection="1">
      <alignment horizontal="center"/>
      <protection/>
    </xf>
    <xf numFmtId="0" fontId="4" fillId="0" borderId="11" xfId="61" applyNumberFormat="1" applyFont="1" applyFill="1" applyBorder="1" applyAlignment="1" applyProtection="1">
      <alignment horizontal="center"/>
      <protection/>
    </xf>
    <xf numFmtId="0" fontId="4" fillId="0" borderId="0" xfId="61" applyNumberFormat="1" applyFont="1" applyFill="1" applyAlignment="1" applyProtection="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 2004-05_2.6.04" xfId="57"/>
    <cellStyle name="Normal_budget 2004-05_2.6.04_1st supp.vol.III" xfId="58"/>
    <cellStyle name="Normal_BUDGET FOR  03-04" xfId="59"/>
    <cellStyle name="Normal_budget for 03-04" xfId="60"/>
    <cellStyle name="Normal_BUDGET-2000" xfId="61"/>
    <cellStyle name="Normal_budgetDocNIC02-03"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m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Dem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m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em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m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m1"/>
      <sheetName val="DEMAND1"/>
      <sheetName val="Sheet1"/>
      <sheetName val="Sheet2"/>
      <sheetName val="Sheet3"/>
      <sheetName val="#REF"/>
      <sheetName val="dem9"/>
      <sheetName val="d"/>
      <sheetName val="de"/>
      <sheetName val="dem"/>
      <sheetName val="dem20"/>
      <sheetName val="dem31"/>
      <sheetName val="dem381"/>
      <sheetName val="dem38"/>
      <sheetName val="dem41"/>
      <sheetName val="dem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MAND2"/>
      <sheetName val="Sheet1"/>
      <sheetName val="Sheet2"/>
      <sheetName val="Sheet3"/>
      <sheetName val="dem2"/>
      <sheetName val="#REF"/>
      <sheetName val="dem1"/>
      <sheetName val="dem21"/>
      <sheetName val="dem15"/>
      <sheetName val="dem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18"/>
      <sheetName val="DEMAND18"/>
      <sheetName val="Sheet1"/>
      <sheetName val="Sheet2"/>
      <sheetName val="Sheet3"/>
      <sheetName val="dem15"/>
      <sheetName val="dem185"/>
      <sheetName val="dem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em2"/>
      <sheetName val="Sheet1"/>
      <sheetName val="Sheet2"/>
      <sheetName val="Sheet3"/>
      <sheetName val="DEMAND2"/>
      <sheetName val="#REF"/>
      <sheetName val="dem1"/>
      <sheetName val="dem21"/>
      <sheetName val="dem15"/>
      <sheetName val="dem10"/>
      <sheetName val="dem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m21"/>
      <sheetName val="Sheet1"/>
      <sheetName val="Sheet2"/>
      <sheetName val="Sheet3"/>
      <sheetName val="dem22"/>
      <sheetName val="DEMAND21"/>
      <sheetName val="dem15"/>
      <sheetName val="dem2"/>
    </sheetNames>
    <sheetDataSet>
      <sheetData sheetId="0">
        <row r="128">
          <cell r="E128">
            <v>0</v>
          </cell>
          <cell r="F128">
            <v>1000</v>
          </cell>
          <cell r="G128">
            <v>0</v>
          </cell>
          <cell r="H128">
            <v>2500</v>
          </cell>
          <cell r="I128">
            <v>0</v>
          </cell>
          <cell r="J128">
            <v>0</v>
          </cell>
          <cell r="K128">
            <v>0</v>
          </cell>
          <cell r="L1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L87"/>
  <sheetViews>
    <sheetView tabSelected="1" view="pageBreakPreview" zoomScaleSheetLayoutView="100" zoomScalePageLayoutView="0" workbookViewId="0" topLeftCell="A1">
      <selection activeCell="E17" sqref="E17"/>
    </sheetView>
  </sheetViews>
  <sheetFormatPr defaultColWidth="11.00390625" defaultRowHeight="12.75"/>
  <cols>
    <col min="1" max="1" width="6.421875" style="9" customWidth="1"/>
    <col min="2" max="2" width="8.140625" style="11" customWidth="1"/>
    <col min="3" max="3" width="34.57421875" style="4" customWidth="1"/>
    <col min="4" max="4" width="8.57421875" style="4" customWidth="1"/>
    <col min="5" max="5" width="9.421875" style="4" customWidth="1"/>
    <col min="6" max="6" width="8.421875" style="4" customWidth="1"/>
    <col min="7" max="8" width="8.57421875" style="4" customWidth="1"/>
    <col min="9" max="9" width="8.421875" style="4" customWidth="1"/>
    <col min="10" max="10" width="8.57421875" style="4" customWidth="1"/>
    <col min="11" max="11" width="9.140625" style="4" customWidth="1"/>
    <col min="12" max="12" width="8.421875" style="4" customWidth="1"/>
    <col min="13" max="16384" width="11.00390625" style="4" customWidth="1"/>
  </cols>
  <sheetData>
    <row r="1" spans="1:12" ht="13.5" customHeight="1">
      <c r="A1" s="1"/>
      <c r="B1" s="2"/>
      <c r="C1" s="5"/>
      <c r="D1" s="3"/>
      <c r="E1" s="6" t="s">
        <v>29</v>
      </c>
      <c r="F1" s="3"/>
      <c r="G1" s="3"/>
      <c r="H1" s="3"/>
      <c r="I1" s="3"/>
      <c r="J1" s="3"/>
      <c r="K1" s="3"/>
      <c r="L1" s="3"/>
    </row>
    <row r="2" spans="1:12" ht="13.5" customHeight="1">
      <c r="A2" s="1"/>
      <c r="B2" s="7"/>
      <c r="C2" s="7" t="s">
        <v>63</v>
      </c>
      <c r="D2" s="3"/>
      <c r="E2" s="8"/>
      <c r="F2" s="3"/>
      <c r="G2" s="3"/>
      <c r="H2" s="3"/>
      <c r="I2" s="3"/>
      <c r="J2" s="3"/>
      <c r="K2" s="3"/>
      <c r="L2" s="3"/>
    </row>
    <row r="3" spans="2:5" ht="13.5" customHeight="1">
      <c r="B3" s="10"/>
      <c r="C3" s="10" t="s">
        <v>69</v>
      </c>
      <c r="E3" s="8"/>
    </row>
    <row r="4" spans="3:5" ht="13.5" customHeight="1">
      <c r="C4" s="10"/>
      <c r="E4" s="8"/>
    </row>
    <row r="5" spans="3:6" ht="13.5" customHeight="1">
      <c r="C5" s="12"/>
      <c r="D5" s="13" t="s">
        <v>43</v>
      </c>
      <c r="E5" s="14">
        <v>2052</v>
      </c>
      <c r="F5" s="4" t="s">
        <v>0</v>
      </c>
    </row>
    <row r="6" spans="3:6" ht="13.5" customHeight="1">
      <c r="C6" s="12"/>
      <c r="D6" s="13"/>
      <c r="E6" s="14">
        <v>2070</v>
      </c>
      <c r="F6" s="4" t="s">
        <v>1</v>
      </c>
    </row>
    <row r="7" spans="4:6" ht="13.5" customHeight="1">
      <c r="D7" s="43" t="s">
        <v>56</v>
      </c>
      <c r="E7" s="14">
        <v>6202</v>
      </c>
      <c r="F7" s="4" t="s">
        <v>51</v>
      </c>
    </row>
    <row r="8" spans="1:12" ht="28.5" customHeight="1">
      <c r="A8" s="90" t="s">
        <v>71</v>
      </c>
      <c r="B8" s="90"/>
      <c r="C8" s="90"/>
      <c r="D8" s="90"/>
      <c r="E8" s="90"/>
      <c r="F8" s="90"/>
      <c r="G8" s="90"/>
      <c r="H8" s="90"/>
      <c r="I8" s="90"/>
      <c r="J8" s="90"/>
      <c r="K8" s="90"/>
      <c r="L8" s="90"/>
    </row>
    <row r="9" spans="1:7" ht="13.5" customHeight="1">
      <c r="A9" s="16"/>
      <c r="D9" s="7"/>
      <c r="E9" s="17" t="s">
        <v>39</v>
      </c>
      <c r="F9" s="17" t="s">
        <v>40</v>
      </c>
      <c r="G9" s="17" t="s">
        <v>8</v>
      </c>
    </row>
    <row r="10" spans="1:7" ht="13.5" customHeight="1">
      <c r="A10" s="15"/>
      <c r="D10" s="18" t="s">
        <v>28</v>
      </c>
      <c r="E10" s="19">
        <f>L66</f>
        <v>85776</v>
      </c>
      <c r="F10" s="86">
        <f>L77</f>
        <v>0</v>
      </c>
      <c r="G10" s="19">
        <f>F10+E10</f>
        <v>85776</v>
      </c>
    </row>
    <row r="11" spans="1:3" ht="13.5" customHeight="1">
      <c r="A11" s="20" t="s">
        <v>38</v>
      </c>
      <c r="C11" s="12"/>
    </row>
    <row r="12" spans="3:12" ht="13.5" customHeight="1">
      <c r="C12" s="21"/>
      <c r="D12" s="21"/>
      <c r="E12" s="21"/>
      <c r="F12" s="21"/>
      <c r="G12" s="21"/>
      <c r="H12" s="21"/>
      <c r="I12" s="22"/>
      <c r="J12" s="23"/>
      <c r="K12" s="24"/>
      <c r="L12" s="25" t="s">
        <v>70</v>
      </c>
    </row>
    <row r="13" spans="1:12" s="29" customFormat="1" ht="13.5" customHeight="1">
      <c r="A13" s="26"/>
      <c r="B13" s="27"/>
      <c r="C13" s="28"/>
      <c r="D13" s="92" t="s">
        <v>2</v>
      </c>
      <c r="E13" s="92"/>
      <c r="F13" s="93" t="s">
        <v>3</v>
      </c>
      <c r="G13" s="93"/>
      <c r="H13" s="93" t="s">
        <v>4</v>
      </c>
      <c r="I13" s="93"/>
      <c r="J13" s="93" t="s">
        <v>3</v>
      </c>
      <c r="K13" s="93"/>
      <c r="L13" s="93"/>
    </row>
    <row r="14" spans="1:12" s="29" customFormat="1" ht="13.5" customHeight="1">
      <c r="A14" s="30"/>
      <c r="B14" s="31"/>
      <c r="C14" s="32" t="s">
        <v>5</v>
      </c>
      <c r="D14" s="91" t="s">
        <v>57</v>
      </c>
      <c r="E14" s="91"/>
      <c r="F14" s="91" t="s">
        <v>64</v>
      </c>
      <c r="G14" s="91"/>
      <c r="H14" s="91" t="s">
        <v>64</v>
      </c>
      <c r="I14" s="91"/>
      <c r="J14" s="91" t="s">
        <v>72</v>
      </c>
      <c r="K14" s="91"/>
      <c r="L14" s="91"/>
    </row>
    <row r="15" spans="1:12" s="29" customFormat="1" ht="13.5" customHeight="1">
      <c r="A15" s="33"/>
      <c r="B15" s="34"/>
      <c r="C15" s="35"/>
      <c r="D15" s="36" t="s">
        <v>6</v>
      </c>
      <c r="E15" s="36" t="s">
        <v>7</v>
      </c>
      <c r="F15" s="36" t="s">
        <v>6</v>
      </c>
      <c r="G15" s="36" t="s">
        <v>7</v>
      </c>
      <c r="H15" s="36" t="s">
        <v>6</v>
      </c>
      <c r="I15" s="36" t="s">
        <v>7</v>
      </c>
      <c r="J15" s="36" t="s">
        <v>6</v>
      </c>
      <c r="K15" s="36" t="s">
        <v>7</v>
      </c>
      <c r="L15" s="36" t="s">
        <v>8</v>
      </c>
    </row>
    <row r="16" spans="1:12" s="29" customFormat="1" ht="12.75" customHeight="1">
      <c r="A16" s="30"/>
      <c r="B16" s="31"/>
      <c r="C16" s="28"/>
      <c r="D16" s="37"/>
      <c r="E16" s="37"/>
      <c r="F16" s="37"/>
      <c r="G16" s="37"/>
      <c r="H16" s="37"/>
      <c r="I16" s="37"/>
      <c r="J16" s="37"/>
      <c r="K16" s="37"/>
      <c r="L16" s="37"/>
    </row>
    <row r="17" spans="1:12" ht="12.75" customHeight="1">
      <c r="A17" s="8"/>
      <c r="B17" s="38"/>
      <c r="C17" s="39" t="s">
        <v>9</v>
      </c>
      <c r="D17" s="40"/>
      <c r="E17" s="40"/>
      <c r="F17" s="40"/>
      <c r="G17" s="40"/>
      <c r="H17" s="40"/>
      <c r="I17" s="40"/>
      <c r="J17" s="40"/>
      <c r="K17" s="40"/>
      <c r="L17" s="40"/>
    </row>
    <row r="18" spans="1:3" ht="12.75" customHeight="1">
      <c r="A18" s="9" t="s">
        <v>10</v>
      </c>
      <c r="B18" s="41">
        <v>2052</v>
      </c>
      <c r="C18" s="39" t="s">
        <v>0</v>
      </c>
    </row>
    <row r="19" spans="2:3" ht="12.75" customHeight="1">
      <c r="B19" s="42">
        <v>0.09</v>
      </c>
      <c r="C19" s="39" t="s">
        <v>44</v>
      </c>
    </row>
    <row r="20" spans="2:3" ht="25.5">
      <c r="B20" s="2">
        <v>29</v>
      </c>
      <c r="C20" s="8" t="s">
        <v>77</v>
      </c>
    </row>
    <row r="21" spans="2:12" ht="12.75" customHeight="1">
      <c r="B21" s="2" t="s">
        <v>11</v>
      </c>
      <c r="C21" s="8" t="s">
        <v>21</v>
      </c>
      <c r="D21" s="69">
        <v>0</v>
      </c>
      <c r="E21" s="43">
        <v>22608</v>
      </c>
      <c r="F21" s="69">
        <v>0</v>
      </c>
      <c r="G21" s="43">
        <v>24702</v>
      </c>
      <c r="H21" s="69">
        <v>0</v>
      </c>
      <c r="I21" s="43">
        <f>24702-1245</f>
        <v>23457</v>
      </c>
      <c r="J21" s="69">
        <v>0</v>
      </c>
      <c r="K21" s="43">
        <f>25833+1152</f>
        <v>26985</v>
      </c>
      <c r="L21" s="43">
        <f>SUM(J21:K21)</f>
        <v>26985</v>
      </c>
    </row>
    <row r="22" spans="2:12" ht="12.75" customHeight="1">
      <c r="B22" s="2" t="s">
        <v>12</v>
      </c>
      <c r="C22" s="8" t="s">
        <v>13</v>
      </c>
      <c r="D22" s="69">
        <v>0</v>
      </c>
      <c r="E22" s="43">
        <v>114</v>
      </c>
      <c r="F22" s="69">
        <v>0</v>
      </c>
      <c r="G22" s="43">
        <v>180</v>
      </c>
      <c r="H22" s="69">
        <v>0</v>
      </c>
      <c r="I22" s="43">
        <v>180</v>
      </c>
      <c r="J22" s="69">
        <v>0</v>
      </c>
      <c r="K22" s="43">
        <v>180</v>
      </c>
      <c r="L22" s="43">
        <f>SUM(J22:K22)</f>
        <v>180</v>
      </c>
    </row>
    <row r="23" spans="2:12" ht="12.75" customHeight="1">
      <c r="B23" s="2" t="s">
        <v>14</v>
      </c>
      <c r="C23" s="8" t="s">
        <v>15</v>
      </c>
      <c r="D23" s="69">
        <v>0</v>
      </c>
      <c r="E23" s="43">
        <v>842</v>
      </c>
      <c r="F23" s="69">
        <v>0</v>
      </c>
      <c r="G23" s="43">
        <v>1600</v>
      </c>
      <c r="H23" s="78">
        <v>2000</v>
      </c>
      <c r="I23" s="43">
        <v>1600</v>
      </c>
      <c r="J23" s="69">
        <v>0</v>
      </c>
      <c r="K23" s="43">
        <v>1600</v>
      </c>
      <c r="L23" s="43">
        <f>SUM(J23:K23)</f>
        <v>1600</v>
      </c>
    </row>
    <row r="24" spans="2:12" ht="12.75" customHeight="1">
      <c r="B24" s="2" t="s">
        <v>16</v>
      </c>
      <c r="C24" s="8" t="s">
        <v>17</v>
      </c>
      <c r="D24" s="69">
        <v>0</v>
      </c>
      <c r="E24" s="79">
        <v>12</v>
      </c>
      <c r="F24" s="69">
        <v>0</v>
      </c>
      <c r="G24" s="43">
        <v>250</v>
      </c>
      <c r="H24" s="69">
        <v>0</v>
      </c>
      <c r="I24" s="43">
        <f>250-10</f>
        <v>240</v>
      </c>
      <c r="J24" s="69">
        <v>0</v>
      </c>
      <c r="K24" s="43">
        <v>250</v>
      </c>
      <c r="L24" s="43">
        <f>SUM(J24:K24)</f>
        <v>250</v>
      </c>
    </row>
    <row r="25" spans="1:12" ht="25.5">
      <c r="A25" s="9" t="s">
        <v>8</v>
      </c>
      <c r="B25" s="2">
        <v>29</v>
      </c>
      <c r="C25" s="8" t="s">
        <v>77</v>
      </c>
      <c r="D25" s="70">
        <f aca="true" t="shared" si="0" ref="D25:L25">SUM(D21:D24)</f>
        <v>0</v>
      </c>
      <c r="E25" s="44">
        <f t="shared" si="0"/>
        <v>23576</v>
      </c>
      <c r="F25" s="70">
        <f t="shared" si="0"/>
        <v>0</v>
      </c>
      <c r="G25" s="44">
        <f t="shared" si="0"/>
        <v>26732</v>
      </c>
      <c r="H25" s="44">
        <f t="shared" si="0"/>
        <v>2000</v>
      </c>
      <c r="I25" s="44">
        <f t="shared" si="0"/>
        <v>25477</v>
      </c>
      <c r="J25" s="70">
        <f t="shared" si="0"/>
        <v>0</v>
      </c>
      <c r="K25" s="44">
        <f t="shared" si="0"/>
        <v>29015</v>
      </c>
      <c r="L25" s="44">
        <f t="shared" si="0"/>
        <v>29015</v>
      </c>
    </row>
    <row r="26" spans="2:12" ht="12.75" customHeight="1">
      <c r="B26" s="2"/>
      <c r="C26" s="8"/>
      <c r="D26" s="45"/>
      <c r="E26" s="45"/>
      <c r="F26" s="45"/>
      <c r="G26" s="45"/>
      <c r="H26" s="45"/>
      <c r="I26" s="45"/>
      <c r="J26" s="45"/>
      <c r="K26" s="45"/>
      <c r="L26" s="45"/>
    </row>
    <row r="27" spans="2:12" ht="12.75" customHeight="1">
      <c r="B27" s="2">
        <v>45</v>
      </c>
      <c r="C27" s="8" t="s">
        <v>32</v>
      </c>
      <c r="D27" s="46"/>
      <c r="E27" s="46"/>
      <c r="F27" s="46"/>
      <c r="G27" s="46"/>
      <c r="H27" s="46"/>
      <c r="I27" s="46"/>
      <c r="J27" s="46"/>
      <c r="K27" s="46"/>
      <c r="L27" s="46"/>
    </row>
    <row r="28" spans="2:12" ht="12.75" customHeight="1">
      <c r="B28" s="2" t="s">
        <v>33</v>
      </c>
      <c r="C28" s="8" t="s">
        <v>21</v>
      </c>
      <c r="D28" s="71">
        <v>0</v>
      </c>
      <c r="E28" s="46">
        <v>7201</v>
      </c>
      <c r="F28" s="71">
        <v>0</v>
      </c>
      <c r="G28" s="13">
        <v>7273</v>
      </c>
      <c r="H28" s="71">
        <v>0</v>
      </c>
      <c r="I28" s="13">
        <v>7483</v>
      </c>
      <c r="J28" s="71">
        <v>0</v>
      </c>
      <c r="K28" s="13">
        <v>8033</v>
      </c>
      <c r="L28" s="46">
        <f>SUM(J28:K28)</f>
        <v>8033</v>
      </c>
    </row>
    <row r="29" spans="2:12" ht="12.75" customHeight="1">
      <c r="B29" s="2" t="s">
        <v>34</v>
      </c>
      <c r="C29" s="8" t="s">
        <v>13</v>
      </c>
      <c r="D29" s="71">
        <v>0</v>
      </c>
      <c r="E29" s="46">
        <v>300</v>
      </c>
      <c r="F29" s="71">
        <v>0</v>
      </c>
      <c r="G29" s="13">
        <v>900</v>
      </c>
      <c r="H29" s="71">
        <v>0</v>
      </c>
      <c r="I29" s="13">
        <v>900</v>
      </c>
      <c r="J29" s="71">
        <v>0</v>
      </c>
      <c r="K29" s="13">
        <v>1200</v>
      </c>
      <c r="L29" s="46">
        <f>SUM(J29:K29)</f>
        <v>1200</v>
      </c>
    </row>
    <row r="30" spans="2:12" ht="12.75" customHeight="1">
      <c r="B30" s="2" t="s">
        <v>35</v>
      </c>
      <c r="C30" s="8" t="s">
        <v>15</v>
      </c>
      <c r="D30" s="71">
        <v>0</v>
      </c>
      <c r="E30" s="46">
        <v>2137</v>
      </c>
      <c r="F30" s="71">
        <v>0</v>
      </c>
      <c r="G30" s="13">
        <v>2470</v>
      </c>
      <c r="H30" s="71">
        <v>0</v>
      </c>
      <c r="I30" s="13">
        <v>3000</v>
      </c>
      <c r="J30" s="71">
        <v>0</v>
      </c>
      <c r="K30" s="13">
        <v>3500</v>
      </c>
      <c r="L30" s="46">
        <f>SUM(J30:K30)</f>
        <v>3500</v>
      </c>
    </row>
    <row r="31" spans="1:12" ht="12.75" customHeight="1">
      <c r="A31" s="1" t="s">
        <v>8</v>
      </c>
      <c r="B31" s="2">
        <v>45</v>
      </c>
      <c r="C31" s="8" t="s">
        <v>32</v>
      </c>
      <c r="D31" s="70">
        <f aca="true" t="shared" si="1" ref="D31:L31">SUM(D28:D30)</f>
        <v>0</v>
      </c>
      <c r="E31" s="44">
        <f t="shared" si="1"/>
        <v>9638</v>
      </c>
      <c r="F31" s="70">
        <f t="shared" si="1"/>
        <v>0</v>
      </c>
      <c r="G31" s="44">
        <f t="shared" si="1"/>
        <v>10643</v>
      </c>
      <c r="H31" s="70">
        <f t="shared" si="1"/>
        <v>0</v>
      </c>
      <c r="I31" s="44">
        <f t="shared" si="1"/>
        <v>11383</v>
      </c>
      <c r="J31" s="70">
        <f t="shared" si="1"/>
        <v>0</v>
      </c>
      <c r="K31" s="44">
        <f t="shared" si="1"/>
        <v>12733</v>
      </c>
      <c r="L31" s="44">
        <f t="shared" si="1"/>
        <v>12733</v>
      </c>
    </row>
    <row r="32" spans="1:12" ht="12.75" customHeight="1">
      <c r="A32" s="1" t="s">
        <v>8</v>
      </c>
      <c r="B32" s="42">
        <v>0.09</v>
      </c>
      <c r="C32" s="39" t="s">
        <v>44</v>
      </c>
      <c r="D32" s="70">
        <f aca="true" t="shared" si="2" ref="D32:L32">D31+D25</f>
        <v>0</v>
      </c>
      <c r="E32" s="44">
        <f t="shared" si="2"/>
        <v>33214</v>
      </c>
      <c r="F32" s="70">
        <f t="shared" si="2"/>
        <v>0</v>
      </c>
      <c r="G32" s="44">
        <f t="shared" si="2"/>
        <v>37375</v>
      </c>
      <c r="H32" s="44">
        <f t="shared" si="2"/>
        <v>2000</v>
      </c>
      <c r="I32" s="44">
        <f t="shared" si="2"/>
        <v>36860</v>
      </c>
      <c r="J32" s="70">
        <f t="shared" si="2"/>
        <v>0</v>
      </c>
      <c r="K32" s="44">
        <f t="shared" si="2"/>
        <v>41748</v>
      </c>
      <c r="L32" s="44">
        <f t="shared" si="2"/>
        <v>41748</v>
      </c>
    </row>
    <row r="33" spans="1:12" ht="12.75" customHeight="1">
      <c r="A33" s="65" t="s">
        <v>8</v>
      </c>
      <c r="B33" s="87">
        <v>2052</v>
      </c>
      <c r="C33" s="88" t="s">
        <v>0</v>
      </c>
      <c r="D33" s="72">
        <f aca="true" t="shared" si="3" ref="D33:L33">D32</f>
        <v>0</v>
      </c>
      <c r="E33" s="47">
        <f t="shared" si="3"/>
        <v>33214</v>
      </c>
      <c r="F33" s="72">
        <f t="shared" si="3"/>
        <v>0</v>
      </c>
      <c r="G33" s="47">
        <f t="shared" si="3"/>
        <v>37375</v>
      </c>
      <c r="H33" s="47">
        <f t="shared" si="3"/>
        <v>2000</v>
      </c>
      <c r="I33" s="47">
        <f t="shared" si="3"/>
        <v>36860</v>
      </c>
      <c r="J33" s="72">
        <f t="shared" si="3"/>
        <v>0</v>
      </c>
      <c r="K33" s="47">
        <f t="shared" si="3"/>
        <v>41748</v>
      </c>
      <c r="L33" s="47">
        <f t="shared" si="3"/>
        <v>41748</v>
      </c>
    </row>
    <row r="34" spans="1:12" ht="0.75" customHeight="1">
      <c r="A34" s="1"/>
      <c r="B34" s="41"/>
      <c r="C34" s="39"/>
      <c r="D34" s="48"/>
      <c r="E34" s="49"/>
      <c r="F34" s="48"/>
      <c r="G34" s="49"/>
      <c r="H34" s="49"/>
      <c r="I34" s="49"/>
      <c r="J34" s="48"/>
      <c r="K34" s="49"/>
      <c r="L34" s="49"/>
    </row>
    <row r="35" spans="1:12" ht="12.75" customHeight="1">
      <c r="A35" s="1" t="s">
        <v>10</v>
      </c>
      <c r="B35" s="41">
        <v>2070</v>
      </c>
      <c r="C35" s="39" t="s">
        <v>1</v>
      </c>
      <c r="D35" s="49"/>
      <c r="E35" s="49"/>
      <c r="F35" s="13"/>
      <c r="G35" s="13"/>
      <c r="H35" s="13"/>
      <c r="I35" s="13"/>
      <c r="J35" s="13"/>
      <c r="K35" s="13"/>
      <c r="L35" s="13"/>
    </row>
    <row r="36" spans="1:12" ht="12.75" customHeight="1">
      <c r="A36" s="1"/>
      <c r="B36" s="50">
        <v>0.003</v>
      </c>
      <c r="C36" s="39" t="s">
        <v>27</v>
      </c>
      <c r="D36" s="49"/>
      <c r="E36" s="49"/>
      <c r="F36" s="46"/>
      <c r="G36" s="46"/>
      <c r="H36" s="46"/>
      <c r="I36" s="46"/>
      <c r="J36" s="46"/>
      <c r="K36" s="46"/>
      <c r="L36" s="46"/>
    </row>
    <row r="37" spans="1:12" ht="25.5">
      <c r="A37" s="1"/>
      <c r="B37" s="2">
        <v>29</v>
      </c>
      <c r="C37" s="8" t="s">
        <v>77</v>
      </c>
      <c r="D37" s="46"/>
      <c r="E37" s="46"/>
      <c r="F37" s="46"/>
      <c r="G37" s="46"/>
      <c r="H37" s="46"/>
      <c r="I37" s="46"/>
      <c r="J37" s="46"/>
      <c r="K37" s="46"/>
      <c r="L37" s="46"/>
    </row>
    <row r="38" spans="1:12" ht="12.75" customHeight="1">
      <c r="A38" s="1"/>
      <c r="B38" s="2" t="s">
        <v>11</v>
      </c>
      <c r="C38" s="8" t="s">
        <v>21</v>
      </c>
      <c r="D38" s="71">
        <v>0</v>
      </c>
      <c r="E38" s="46">
        <v>5162</v>
      </c>
      <c r="F38" s="71">
        <v>0</v>
      </c>
      <c r="G38" s="46">
        <v>4500</v>
      </c>
      <c r="H38" s="71">
        <v>0</v>
      </c>
      <c r="I38" s="46">
        <v>4500</v>
      </c>
      <c r="J38" s="71">
        <v>0</v>
      </c>
      <c r="K38" s="71">
        <v>0</v>
      </c>
      <c r="L38" s="71">
        <f aca="true" t="shared" si="4" ref="L38:L48">SUM(J38:K38)</f>
        <v>0</v>
      </c>
    </row>
    <row r="39" spans="1:12" ht="12.75" customHeight="1">
      <c r="A39" s="1"/>
      <c r="B39" s="2" t="s">
        <v>12</v>
      </c>
      <c r="C39" s="8" t="s">
        <v>13</v>
      </c>
      <c r="D39" s="71">
        <v>0</v>
      </c>
      <c r="E39" s="46">
        <v>306</v>
      </c>
      <c r="F39" s="71">
        <v>0</v>
      </c>
      <c r="G39" s="46">
        <v>450</v>
      </c>
      <c r="H39" s="71">
        <v>0</v>
      </c>
      <c r="I39" s="46">
        <v>450</v>
      </c>
      <c r="J39" s="71">
        <v>0</v>
      </c>
      <c r="K39" s="71">
        <v>0</v>
      </c>
      <c r="L39" s="71">
        <f t="shared" si="4"/>
        <v>0</v>
      </c>
    </row>
    <row r="40" spans="2:12" ht="12.75" customHeight="1">
      <c r="B40" s="2" t="s">
        <v>14</v>
      </c>
      <c r="C40" s="8" t="s">
        <v>15</v>
      </c>
      <c r="D40" s="80">
        <v>514</v>
      </c>
      <c r="E40" s="46">
        <v>1177</v>
      </c>
      <c r="F40" s="71">
        <v>0</v>
      </c>
      <c r="G40" s="46">
        <v>1097</v>
      </c>
      <c r="H40" s="71">
        <v>0</v>
      </c>
      <c r="I40" s="46">
        <v>1097</v>
      </c>
      <c r="J40" s="71">
        <v>0</v>
      </c>
      <c r="K40" s="71">
        <v>0</v>
      </c>
      <c r="L40" s="71">
        <f t="shared" si="4"/>
        <v>0</v>
      </c>
    </row>
    <row r="41" spans="2:12" ht="12.75" customHeight="1">
      <c r="B41" s="2" t="s">
        <v>41</v>
      </c>
      <c r="C41" s="8" t="s">
        <v>52</v>
      </c>
      <c r="D41" s="71">
        <v>0</v>
      </c>
      <c r="E41" s="71">
        <v>0</v>
      </c>
      <c r="F41" s="71">
        <v>0</v>
      </c>
      <c r="G41" s="46">
        <v>1</v>
      </c>
      <c r="H41" s="71">
        <v>0</v>
      </c>
      <c r="I41" s="46">
        <v>1</v>
      </c>
      <c r="J41" s="71">
        <v>0</v>
      </c>
      <c r="K41" s="71">
        <v>0</v>
      </c>
      <c r="L41" s="71">
        <f t="shared" si="4"/>
        <v>0</v>
      </c>
    </row>
    <row r="42" spans="2:12" ht="12.75" customHeight="1">
      <c r="B42" s="2" t="s">
        <v>16</v>
      </c>
      <c r="C42" s="8" t="s">
        <v>17</v>
      </c>
      <c r="D42" s="80">
        <v>52</v>
      </c>
      <c r="E42" s="46">
        <v>269</v>
      </c>
      <c r="F42" s="71">
        <v>0</v>
      </c>
      <c r="G42" s="46">
        <v>300</v>
      </c>
      <c r="H42" s="71">
        <v>0</v>
      </c>
      <c r="I42" s="46">
        <v>300</v>
      </c>
      <c r="J42" s="71">
        <v>0</v>
      </c>
      <c r="K42" s="71">
        <v>0</v>
      </c>
      <c r="L42" s="71">
        <f t="shared" si="4"/>
        <v>0</v>
      </c>
    </row>
    <row r="43" spans="2:12" ht="12.75" customHeight="1">
      <c r="B43" s="2" t="s">
        <v>18</v>
      </c>
      <c r="C43" s="8" t="s">
        <v>19</v>
      </c>
      <c r="D43" s="69">
        <v>0</v>
      </c>
      <c r="E43" s="43">
        <v>3462</v>
      </c>
      <c r="F43" s="69">
        <v>0</v>
      </c>
      <c r="G43" s="43">
        <v>4000</v>
      </c>
      <c r="H43" s="69">
        <v>0</v>
      </c>
      <c r="I43" s="43">
        <f>4000-1230</f>
        <v>2770</v>
      </c>
      <c r="J43" s="69">
        <v>0</v>
      </c>
      <c r="K43" s="43">
        <v>3500</v>
      </c>
      <c r="L43" s="43">
        <f t="shared" si="4"/>
        <v>3500</v>
      </c>
    </row>
    <row r="44" spans="2:12" ht="12.75" customHeight="1">
      <c r="B44" s="2" t="s">
        <v>30</v>
      </c>
      <c r="C44" s="8" t="s">
        <v>31</v>
      </c>
      <c r="D44" s="43">
        <v>49996</v>
      </c>
      <c r="E44" s="69">
        <v>0</v>
      </c>
      <c r="F44" s="78">
        <v>10000</v>
      </c>
      <c r="G44" s="69">
        <v>0</v>
      </c>
      <c r="H44" s="43">
        <v>12000</v>
      </c>
      <c r="I44" s="69">
        <v>0</v>
      </c>
      <c r="J44" s="69">
        <v>0</v>
      </c>
      <c r="K44" s="69">
        <v>0</v>
      </c>
      <c r="L44" s="69">
        <f t="shared" si="4"/>
        <v>0</v>
      </c>
    </row>
    <row r="45" spans="1:12" ht="12.75" customHeight="1">
      <c r="A45" s="1"/>
      <c r="B45" s="2" t="s">
        <v>36</v>
      </c>
      <c r="C45" s="8" t="s">
        <v>37</v>
      </c>
      <c r="D45" s="79">
        <v>69700</v>
      </c>
      <c r="E45" s="79">
        <v>100</v>
      </c>
      <c r="F45" s="78">
        <v>100000</v>
      </c>
      <c r="G45" s="43">
        <v>100</v>
      </c>
      <c r="H45" s="43">
        <v>20000</v>
      </c>
      <c r="I45" s="43">
        <v>100</v>
      </c>
      <c r="J45" s="69">
        <v>0</v>
      </c>
      <c r="K45" s="69">
        <v>0</v>
      </c>
      <c r="L45" s="69">
        <f t="shared" si="4"/>
        <v>0</v>
      </c>
    </row>
    <row r="46" spans="1:12" ht="25.5">
      <c r="A46" s="1"/>
      <c r="B46" s="2" t="s">
        <v>53</v>
      </c>
      <c r="C46" s="8" t="s">
        <v>55</v>
      </c>
      <c r="D46" s="69">
        <v>0</v>
      </c>
      <c r="E46" s="69">
        <v>0</v>
      </c>
      <c r="F46" s="69">
        <v>0</v>
      </c>
      <c r="G46" s="69">
        <v>0</v>
      </c>
      <c r="H46" s="69">
        <v>0</v>
      </c>
      <c r="I46" s="69">
        <v>0</v>
      </c>
      <c r="J46" s="69">
        <v>0</v>
      </c>
      <c r="K46" s="69">
        <v>0</v>
      </c>
      <c r="L46" s="69">
        <f t="shared" si="4"/>
        <v>0</v>
      </c>
    </row>
    <row r="47" spans="1:12" ht="12.75">
      <c r="A47" s="1"/>
      <c r="B47" s="2" t="s">
        <v>54</v>
      </c>
      <c r="C47" s="8" t="s">
        <v>75</v>
      </c>
      <c r="D47" s="69">
        <v>0</v>
      </c>
      <c r="E47" s="69">
        <v>0</v>
      </c>
      <c r="F47" s="69">
        <v>0</v>
      </c>
      <c r="G47" s="69">
        <v>0</v>
      </c>
      <c r="H47" s="69">
        <v>0</v>
      </c>
      <c r="I47" s="69">
        <v>0</v>
      </c>
      <c r="J47" s="69">
        <v>0</v>
      </c>
      <c r="K47" s="69">
        <v>0</v>
      </c>
      <c r="L47" s="69">
        <f t="shared" si="4"/>
        <v>0</v>
      </c>
    </row>
    <row r="48" spans="1:12" ht="12.75">
      <c r="A48" s="1"/>
      <c r="B48" s="2" t="s">
        <v>67</v>
      </c>
      <c r="C48" s="8" t="s">
        <v>68</v>
      </c>
      <c r="D48" s="69">
        <v>0</v>
      </c>
      <c r="E48" s="69">
        <v>0</v>
      </c>
      <c r="F48" s="78">
        <v>30000</v>
      </c>
      <c r="G48" s="69">
        <v>0</v>
      </c>
      <c r="H48" s="78">
        <v>15000</v>
      </c>
      <c r="I48" s="69">
        <v>0</v>
      </c>
      <c r="J48" s="78">
        <v>30000</v>
      </c>
      <c r="K48" s="69">
        <v>0</v>
      </c>
      <c r="L48" s="78">
        <f t="shared" si="4"/>
        <v>30000</v>
      </c>
    </row>
    <row r="49" spans="1:12" ht="25.5">
      <c r="A49" s="1" t="s">
        <v>8</v>
      </c>
      <c r="B49" s="2">
        <v>29</v>
      </c>
      <c r="C49" s="8" t="s">
        <v>77</v>
      </c>
      <c r="D49" s="51">
        <f>SUM(D38:D47)</f>
        <v>120262</v>
      </c>
      <c r="E49" s="51">
        <f>SUM(E38:E47)</f>
        <v>10476</v>
      </c>
      <c r="F49" s="51">
        <f aca="true" t="shared" si="5" ref="F49:L49">SUM(F38:F48)</f>
        <v>140000</v>
      </c>
      <c r="G49" s="51">
        <f t="shared" si="5"/>
        <v>10448</v>
      </c>
      <c r="H49" s="51">
        <f t="shared" si="5"/>
        <v>47000</v>
      </c>
      <c r="I49" s="51">
        <f t="shared" si="5"/>
        <v>9218</v>
      </c>
      <c r="J49" s="51">
        <f t="shared" si="5"/>
        <v>30000</v>
      </c>
      <c r="K49" s="51">
        <f t="shared" si="5"/>
        <v>3500</v>
      </c>
      <c r="L49" s="51">
        <f t="shared" si="5"/>
        <v>33500</v>
      </c>
    </row>
    <row r="50" spans="1:12" ht="12.75" customHeight="1">
      <c r="A50" s="1"/>
      <c r="B50" s="2"/>
      <c r="C50" s="8"/>
      <c r="D50" s="43"/>
      <c r="E50" s="43"/>
      <c r="F50" s="43"/>
      <c r="G50" s="43"/>
      <c r="H50" s="43"/>
      <c r="I50" s="43"/>
      <c r="J50" s="43"/>
      <c r="K50" s="43"/>
      <c r="L50" s="43"/>
    </row>
    <row r="51" spans="1:12" ht="25.5">
      <c r="A51" s="1"/>
      <c r="B51" s="2">
        <v>44</v>
      </c>
      <c r="C51" s="8" t="s">
        <v>42</v>
      </c>
      <c r="D51" s="13"/>
      <c r="E51" s="13"/>
      <c r="F51" s="13"/>
      <c r="G51" s="13"/>
      <c r="H51" s="13"/>
      <c r="I51" s="13"/>
      <c r="J51" s="13"/>
      <c r="K51" s="13"/>
      <c r="L51" s="13"/>
    </row>
    <row r="52" spans="2:12" ht="12.75" customHeight="1">
      <c r="B52" s="2" t="s">
        <v>20</v>
      </c>
      <c r="C52" s="8" t="s">
        <v>21</v>
      </c>
      <c r="D52" s="69">
        <v>0</v>
      </c>
      <c r="E52" s="43">
        <v>6548</v>
      </c>
      <c r="F52" s="69">
        <v>0</v>
      </c>
      <c r="G52" s="43">
        <v>7130</v>
      </c>
      <c r="H52" s="69">
        <v>0</v>
      </c>
      <c r="I52" s="43">
        <v>7130</v>
      </c>
      <c r="J52" s="69">
        <v>0</v>
      </c>
      <c r="K52" s="43">
        <v>7320</v>
      </c>
      <c r="L52" s="43">
        <f aca="true" t="shared" si="6" ref="L52:L58">SUM(J52:K52)</f>
        <v>7320</v>
      </c>
    </row>
    <row r="53" spans="2:12" ht="12.75" customHeight="1">
      <c r="B53" s="2" t="s">
        <v>22</v>
      </c>
      <c r="C53" s="8" t="s">
        <v>13</v>
      </c>
      <c r="D53" s="69">
        <v>0</v>
      </c>
      <c r="E53" s="43">
        <v>53</v>
      </c>
      <c r="F53" s="69">
        <v>0</v>
      </c>
      <c r="G53" s="43">
        <v>231</v>
      </c>
      <c r="H53" s="69">
        <v>0</v>
      </c>
      <c r="I53" s="43">
        <f>231-13</f>
        <v>218</v>
      </c>
      <c r="J53" s="69">
        <v>0</v>
      </c>
      <c r="K53" s="43">
        <v>150</v>
      </c>
      <c r="L53" s="43">
        <f t="shared" si="6"/>
        <v>150</v>
      </c>
    </row>
    <row r="54" spans="2:12" ht="12.75" customHeight="1">
      <c r="B54" s="2" t="s">
        <v>23</v>
      </c>
      <c r="C54" s="8" t="s">
        <v>15</v>
      </c>
      <c r="D54" s="69">
        <v>0</v>
      </c>
      <c r="E54" s="43">
        <v>450</v>
      </c>
      <c r="F54" s="69">
        <v>0</v>
      </c>
      <c r="G54" s="43">
        <v>518</v>
      </c>
      <c r="H54" s="69">
        <v>0</v>
      </c>
      <c r="I54" s="43">
        <v>518</v>
      </c>
      <c r="J54" s="69">
        <v>0</v>
      </c>
      <c r="K54" s="43">
        <v>650</v>
      </c>
      <c r="L54" s="43">
        <f t="shared" si="6"/>
        <v>650</v>
      </c>
    </row>
    <row r="55" spans="2:12" ht="12.75" customHeight="1">
      <c r="B55" s="2" t="s">
        <v>24</v>
      </c>
      <c r="C55" s="8" t="s">
        <v>25</v>
      </c>
      <c r="D55" s="73">
        <v>0</v>
      </c>
      <c r="E55" s="69">
        <v>0</v>
      </c>
      <c r="F55" s="73">
        <v>0</v>
      </c>
      <c r="G55" s="69">
        <v>0</v>
      </c>
      <c r="H55" s="81">
        <v>800</v>
      </c>
      <c r="I55" s="69">
        <v>0</v>
      </c>
      <c r="J55" s="73">
        <v>0</v>
      </c>
      <c r="K55" s="69">
        <v>0</v>
      </c>
      <c r="L55" s="69">
        <f t="shared" si="6"/>
        <v>0</v>
      </c>
    </row>
    <row r="56" spans="2:12" ht="25.5">
      <c r="B56" s="2" t="s">
        <v>26</v>
      </c>
      <c r="C56" s="8" t="s">
        <v>76</v>
      </c>
      <c r="D56" s="82">
        <v>208</v>
      </c>
      <c r="E56" s="69">
        <v>0</v>
      </c>
      <c r="F56" s="13">
        <v>63</v>
      </c>
      <c r="G56" s="69">
        <v>0</v>
      </c>
      <c r="H56" s="13">
        <v>1083</v>
      </c>
      <c r="I56" s="69">
        <v>0</v>
      </c>
      <c r="J56" s="13">
        <v>1200</v>
      </c>
      <c r="K56" s="69">
        <v>0</v>
      </c>
      <c r="L56" s="43">
        <f t="shared" si="6"/>
        <v>1200</v>
      </c>
    </row>
    <row r="57" spans="2:12" ht="25.5">
      <c r="B57" s="83" t="s">
        <v>74</v>
      </c>
      <c r="C57" s="77" t="s">
        <v>73</v>
      </c>
      <c r="D57" s="73">
        <v>0</v>
      </c>
      <c r="E57" s="69">
        <v>0</v>
      </c>
      <c r="F57" s="69">
        <v>0</v>
      </c>
      <c r="G57" s="69">
        <v>0</v>
      </c>
      <c r="H57" s="13">
        <v>1</v>
      </c>
      <c r="I57" s="69">
        <v>0</v>
      </c>
      <c r="J57" s="13">
        <v>1208</v>
      </c>
      <c r="K57" s="69">
        <v>0</v>
      </c>
      <c r="L57" s="43">
        <f t="shared" si="6"/>
        <v>1208</v>
      </c>
    </row>
    <row r="58" spans="1:12" ht="25.5">
      <c r="A58" s="1"/>
      <c r="B58" s="2" t="s">
        <v>65</v>
      </c>
      <c r="C58" s="8" t="s">
        <v>66</v>
      </c>
      <c r="D58" s="64">
        <v>0</v>
      </c>
      <c r="E58" s="71">
        <v>0</v>
      </c>
      <c r="F58" s="49">
        <v>1500</v>
      </c>
      <c r="G58" s="71">
        <v>0</v>
      </c>
      <c r="H58" s="49">
        <v>1500</v>
      </c>
      <c r="I58" s="71">
        <v>0</v>
      </c>
      <c r="J58" s="71">
        <v>0</v>
      </c>
      <c r="K58" s="71">
        <v>0</v>
      </c>
      <c r="L58" s="71">
        <f t="shared" si="6"/>
        <v>0</v>
      </c>
    </row>
    <row r="59" spans="1:12" ht="25.5">
      <c r="A59" s="65" t="s">
        <v>8</v>
      </c>
      <c r="B59" s="66">
        <v>44</v>
      </c>
      <c r="C59" s="89" t="s">
        <v>42</v>
      </c>
      <c r="D59" s="44">
        <f aca="true" t="shared" si="7" ref="D59:L59">SUM(D52:D58)</f>
        <v>208</v>
      </c>
      <c r="E59" s="44">
        <f t="shared" si="7"/>
        <v>7051</v>
      </c>
      <c r="F59" s="44">
        <f t="shared" si="7"/>
        <v>1563</v>
      </c>
      <c r="G59" s="44">
        <f t="shared" si="7"/>
        <v>7879</v>
      </c>
      <c r="H59" s="44">
        <f t="shared" si="7"/>
        <v>3384</v>
      </c>
      <c r="I59" s="44">
        <f t="shared" si="7"/>
        <v>7866</v>
      </c>
      <c r="J59" s="44">
        <f t="shared" si="7"/>
        <v>2408</v>
      </c>
      <c r="K59" s="44">
        <f t="shared" si="7"/>
        <v>8120</v>
      </c>
      <c r="L59" s="44">
        <f t="shared" si="7"/>
        <v>10528</v>
      </c>
    </row>
    <row r="60" spans="1:12" ht="0.75" customHeight="1">
      <c r="A60" s="1"/>
      <c r="B60" s="2"/>
      <c r="C60" s="8"/>
      <c r="D60" s="46"/>
      <c r="E60" s="46"/>
      <c r="F60" s="46"/>
      <c r="G60" s="46"/>
      <c r="H60" s="46"/>
      <c r="I60" s="46"/>
      <c r="J60" s="46"/>
      <c r="K60" s="46"/>
      <c r="L60" s="46"/>
    </row>
    <row r="61" spans="1:12" ht="25.5">
      <c r="A61" s="1"/>
      <c r="B61" s="2">
        <v>45</v>
      </c>
      <c r="C61" s="8" t="s">
        <v>61</v>
      </c>
      <c r="D61" s="46"/>
      <c r="E61" s="46"/>
      <c r="F61" s="46"/>
      <c r="G61" s="46"/>
      <c r="H61" s="46"/>
      <c r="I61" s="46"/>
      <c r="J61" s="46"/>
      <c r="K61" s="46"/>
      <c r="L61" s="46"/>
    </row>
    <row r="62" spans="1:12" ht="12.75">
      <c r="A62" s="1"/>
      <c r="B62" s="2" t="s">
        <v>58</v>
      </c>
      <c r="C62" s="8" t="s">
        <v>59</v>
      </c>
      <c r="D62" s="75">
        <v>50000</v>
      </c>
      <c r="E62" s="74">
        <v>0</v>
      </c>
      <c r="F62" s="75">
        <v>90000</v>
      </c>
      <c r="G62" s="74">
        <v>0</v>
      </c>
      <c r="H62" s="84">
        <v>100000</v>
      </c>
      <c r="I62" s="74">
        <v>0</v>
      </c>
      <c r="J62" s="74">
        <v>0</v>
      </c>
      <c r="K62" s="74">
        <v>0</v>
      </c>
      <c r="L62" s="74">
        <f>SUM(J62:K62)</f>
        <v>0</v>
      </c>
    </row>
    <row r="63" spans="1:12" ht="25.5">
      <c r="A63" s="1" t="s">
        <v>8</v>
      </c>
      <c r="B63" s="2">
        <v>45</v>
      </c>
      <c r="C63" s="8" t="s">
        <v>61</v>
      </c>
      <c r="D63" s="75">
        <f aca="true" t="shared" si="8" ref="D63:L63">D62</f>
        <v>50000</v>
      </c>
      <c r="E63" s="74">
        <f t="shared" si="8"/>
        <v>0</v>
      </c>
      <c r="F63" s="75">
        <f>F62</f>
        <v>90000</v>
      </c>
      <c r="G63" s="74">
        <f>G62</f>
        <v>0</v>
      </c>
      <c r="H63" s="84">
        <f t="shared" si="8"/>
        <v>100000</v>
      </c>
      <c r="I63" s="74">
        <f t="shared" si="8"/>
        <v>0</v>
      </c>
      <c r="J63" s="75"/>
      <c r="K63" s="75"/>
      <c r="L63" s="74">
        <f t="shared" si="8"/>
        <v>0</v>
      </c>
    </row>
    <row r="64" spans="1:12" ht="12.75" customHeight="1">
      <c r="A64" s="1" t="s">
        <v>8</v>
      </c>
      <c r="B64" s="50">
        <v>0.003</v>
      </c>
      <c r="C64" s="39" t="s">
        <v>27</v>
      </c>
      <c r="D64" s="44">
        <f aca="true" t="shared" si="9" ref="D64:L64">D59+D49+D63</f>
        <v>170470</v>
      </c>
      <c r="E64" s="44">
        <f t="shared" si="9"/>
        <v>17527</v>
      </c>
      <c r="F64" s="44">
        <f t="shared" si="9"/>
        <v>231563</v>
      </c>
      <c r="G64" s="44">
        <f t="shared" si="9"/>
        <v>18327</v>
      </c>
      <c r="H64" s="44">
        <f>H59+H49+H63</f>
        <v>150384</v>
      </c>
      <c r="I64" s="44">
        <f t="shared" si="9"/>
        <v>17084</v>
      </c>
      <c r="J64" s="44">
        <f t="shared" si="9"/>
        <v>32408</v>
      </c>
      <c r="K64" s="44">
        <f t="shared" si="9"/>
        <v>11620</v>
      </c>
      <c r="L64" s="44">
        <f t="shared" si="9"/>
        <v>44028</v>
      </c>
    </row>
    <row r="65" spans="1:12" ht="12.75" customHeight="1">
      <c r="A65" s="9" t="s">
        <v>8</v>
      </c>
      <c r="B65" s="52">
        <v>2070</v>
      </c>
      <c r="C65" s="53" t="s">
        <v>1</v>
      </c>
      <c r="D65" s="49">
        <f aca="true" t="shared" si="10" ref="D65:L65">D64</f>
        <v>170470</v>
      </c>
      <c r="E65" s="49">
        <f t="shared" si="10"/>
        <v>17527</v>
      </c>
      <c r="F65" s="49">
        <f t="shared" si="10"/>
        <v>231563</v>
      </c>
      <c r="G65" s="49">
        <f t="shared" si="10"/>
        <v>18327</v>
      </c>
      <c r="H65" s="49">
        <f t="shared" si="10"/>
        <v>150384</v>
      </c>
      <c r="I65" s="49">
        <f t="shared" si="10"/>
        <v>17084</v>
      </c>
      <c r="J65" s="49">
        <f t="shared" si="10"/>
        <v>32408</v>
      </c>
      <c r="K65" s="49">
        <f t="shared" si="10"/>
        <v>11620</v>
      </c>
      <c r="L65" s="49">
        <f t="shared" si="10"/>
        <v>44028</v>
      </c>
    </row>
    <row r="66" spans="1:12" ht="12.75" customHeight="1">
      <c r="A66" s="54" t="s">
        <v>8</v>
      </c>
      <c r="B66" s="55"/>
      <c r="C66" s="56" t="s">
        <v>9</v>
      </c>
      <c r="D66" s="47">
        <f aca="true" t="shared" si="11" ref="D66:L66">D65+D33</f>
        <v>170470</v>
      </c>
      <c r="E66" s="47">
        <f t="shared" si="11"/>
        <v>50741</v>
      </c>
      <c r="F66" s="47">
        <f t="shared" si="11"/>
        <v>231563</v>
      </c>
      <c r="G66" s="47">
        <f t="shared" si="11"/>
        <v>55702</v>
      </c>
      <c r="H66" s="47">
        <f t="shared" si="11"/>
        <v>152384</v>
      </c>
      <c r="I66" s="47">
        <f t="shared" si="11"/>
        <v>53944</v>
      </c>
      <c r="J66" s="47">
        <f t="shared" si="11"/>
        <v>32408</v>
      </c>
      <c r="K66" s="47">
        <f t="shared" si="11"/>
        <v>53368</v>
      </c>
      <c r="L66" s="47">
        <f t="shared" si="11"/>
        <v>85776</v>
      </c>
    </row>
    <row r="67" spans="1:12" ht="12.75">
      <c r="A67" s="4"/>
      <c r="B67" s="4"/>
      <c r="D67" s="57"/>
      <c r="E67" s="57"/>
      <c r="F67" s="57"/>
      <c r="G67" s="57"/>
      <c r="H67" s="57"/>
      <c r="I67" s="57"/>
      <c r="J67" s="57"/>
      <c r="K67" s="57"/>
      <c r="L67" s="57"/>
    </row>
    <row r="68" spans="1:12" ht="12.75">
      <c r="A68" s="58"/>
      <c r="B68" s="41"/>
      <c r="C68" s="59" t="s">
        <v>45</v>
      </c>
      <c r="D68" s="49"/>
      <c r="E68" s="49"/>
      <c r="F68" s="49"/>
      <c r="G68" s="49"/>
      <c r="H68" s="49"/>
      <c r="I68" s="49"/>
      <c r="J68" s="49"/>
      <c r="K68" s="49"/>
      <c r="L68" s="49"/>
    </row>
    <row r="69" spans="1:12" ht="25.5">
      <c r="A69" s="60" t="s">
        <v>10</v>
      </c>
      <c r="B69" s="41">
        <v>6202</v>
      </c>
      <c r="C69" s="59" t="s">
        <v>62</v>
      </c>
      <c r="D69" s="49"/>
      <c r="E69" s="49"/>
      <c r="F69" s="49"/>
      <c r="G69" s="49"/>
      <c r="H69" s="49"/>
      <c r="I69" s="49"/>
      <c r="J69" s="49"/>
      <c r="K69" s="49"/>
      <c r="L69" s="49"/>
    </row>
    <row r="70" spans="1:12" ht="12.75">
      <c r="A70" s="60"/>
      <c r="B70" s="61">
        <v>1</v>
      </c>
      <c r="C70" s="62" t="s">
        <v>46</v>
      </c>
      <c r="D70" s="49"/>
      <c r="E70" s="49"/>
      <c r="F70" s="49"/>
      <c r="G70" s="49"/>
      <c r="H70" s="49"/>
      <c r="I70" s="49"/>
      <c r="J70" s="49"/>
      <c r="K70" s="49"/>
      <c r="L70" s="49"/>
    </row>
    <row r="71" spans="1:12" ht="12.75">
      <c r="A71" s="60"/>
      <c r="B71" s="63">
        <v>1.203</v>
      </c>
      <c r="C71" s="59" t="s">
        <v>47</v>
      </c>
      <c r="D71" s="49"/>
      <c r="E71" s="49"/>
      <c r="F71" s="49"/>
      <c r="G71" s="49"/>
      <c r="H71" s="49"/>
      <c r="I71" s="49"/>
      <c r="J71" s="49"/>
      <c r="K71" s="49"/>
      <c r="L71" s="49"/>
    </row>
    <row r="72" spans="1:12" ht="12.75">
      <c r="A72" s="60"/>
      <c r="B72" s="2">
        <v>60</v>
      </c>
      <c r="C72" s="62" t="s">
        <v>50</v>
      </c>
      <c r="D72" s="49"/>
      <c r="E72" s="49"/>
      <c r="F72" s="49"/>
      <c r="G72" s="49"/>
      <c r="H72" s="49"/>
      <c r="I72" s="49"/>
      <c r="J72" s="49"/>
      <c r="K72" s="49"/>
      <c r="L72" s="49"/>
    </row>
    <row r="73" spans="1:12" ht="12.75">
      <c r="A73" s="2"/>
      <c r="B73" s="2" t="s">
        <v>48</v>
      </c>
      <c r="C73" s="62" t="s">
        <v>49</v>
      </c>
      <c r="D73" s="48">
        <v>20000</v>
      </c>
      <c r="E73" s="64">
        <v>0</v>
      </c>
      <c r="F73" s="48">
        <v>50000</v>
      </c>
      <c r="G73" s="64">
        <v>0</v>
      </c>
      <c r="H73" s="48">
        <v>80000</v>
      </c>
      <c r="I73" s="64">
        <v>0</v>
      </c>
      <c r="J73" s="64">
        <v>0</v>
      </c>
      <c r="K73" s="64">
        <v>0</v>
      </c>
      <c r="L73" s="64">
        <f>SUM(J73:K73)</f>
        <v>0</v>
      </c>
    </row>
    <row r="74" spans="1:12" ht="12.75">
      <c r="A74" s="60" t="s">
        <v>8</v>
      </c>
      <c r="B74" s="63">
        <v>1.203</v>
      </c>
      <c r="C74" s="59" t="s">
        <v>47</v>
      </c>
      <c r="D74" s="85">
        <f aca="true" t="shared" si="12" ref="D74:G75">D73</f>
        <v>20000</v>
      </c>
      <c r="E74" s="72">
        <f t="shared" si="12"/>
        <v>0</v>
      </c>
      <c r="F74" s="85">
        <f t="shared" si="12"/>
        <v>50000</v>
      </c>
      <c r="G74" s="72">
        <f t="shared" si="12"/>
        <v>0</v>
      </c>
      <c r="H74" s="85">
        <f aca="true" t="shared" si="13" ref="H74:L75">H73</f>
        <v>80000</v>
      </c>
      <c r="I74" s="72">
        <f t="shared" si="13"/>
        <v>0</v>
      </c>
      <c r="J74" s="72">
        <f t="shared" si="13"/>
        <v>0</v>
      </c>
      <c r="K74" s="72">
        <f t="shared" si="13"/>
        <v>0</v>
      </c>
      <c r="L74" s="72">
        <f t="shared" si="13"/>
        <v>0</v>
      </c>
    </row>
    <row r="75" spans="1:12" ht="12.75">
      <c r="A75" s="60" t="s">
        <v>8</v>
      </c>
      <c r="B75" s="61">
        <v>1</v>
      </c>
      <c r="C75" s="62" t="s">
        <v>46</v>
      </c>
      <c r="D75" s="85">
        <f t="shared" si="12"/>
        <v>20000</v>
      </c>
      <c r="E75" s="72">
        <f t="shared" si="12"/>
        <v>0</v>
      </c>
      <c r="F75" s="85">
        <f t="shared" si="12"/>
        <v>50000</v>
      </c>
      <c r="G75" s="72">
        <f t="shared" si="12"/>
        <v>0</v>
      </c>
      <c r="H75" s="85">
        <f t="shared" si="13"/>
        <v>80000</v>
      </c>
      <c r="I75" s="72">
        <f t="shared" si="13"/>
        <v>0</v>
      </c>
      <c r="J75" s="72">
        <f t="shared" si="13"/>
        <v>0</v>
      </c>
      <c r="K75" s="72">
        <f t="shared" si="13"/>
        <v>0</v>
      </c>
      <c r="L75" s="72">
        <f t="shared" si="13"/>
        <v>0</v>
      </c>
    </row>
    <row r="76" spans="1:12" ht="25.5">
      <c r="A76" s="60" t="s">
        <v>8</v>
      </c>
      <c r="B76" s="41">
        <v>6202</v>
      </c>
      <c r="C76" s="59" t="s">
        <v>62</v>
      </c>
      <c r="D76" s="85">
        <f aca="true" t="shared" si="14" ref="D76:L76">D73</f>
        <v>20000</v>
      </c>
      <c r="E76" s="72">
        <f t="shared" si="14"/>
        <v>0</v>
      </c>
      <c r="F76" s="85">
        <f t="shared" si="14"/>
        <v>50000</v>
      </c>
      <c r="G76" s="72">
        <f t="shared" si="14"/>
        <v>0</v>
      </c>
      <c r="H76" s="85">
        <f t="shared" si="14"/>
        <v>80000</v>
      </c>
      <c r="I76" s="72">
        <f t="shared" si="14"/>
        <v>0</v>
      </c>
      <c r="J76" s="72">
        <f t="shared" si="14"/>
        <v>0</v>
      </c>
      <c r="K76" s="72">
        <f t="shared" si="14"/>
        <v>0</v>
      </c>
      <c r="L76" s="72">
        <f t="shared" si="14"/>
        <v>0</v>
      </c>
    </row>
    <row r="77" spans="1:12" ht="12.75">
      <c r="A77" s="54" t="s">
        <v>8</v>
      </c>
      <c r="B77" s="55"/>
      <c r="C77" s="56" t="s">
        <v>45</v>
      </c>
      <c r="D77" s="85">
        <f aca="true" t="shared" si="15" ref="D77:L77">D76</f>
        <v>20000</v>
      </c>
      <c r="E77" s="72">
        <f t="shared" si="15"/>
        <v>0</v>
      </c>
      <c r="F77" s="85">
        <f t="shared" si="15"/>
        <v>50000</v>
      </c>
      <c r="G77" s="72">
        <f t="shared" si="15"/>
        <v>0</v>
      </c>
      <c r="H77" s="85">
        <f t="shared" si="15"/>
        <v>80000</v>
      </c>
      <c r="I77" s="72">
        <f t="shared" si="15"/>
        <v>0</v>
      </c>
      <c r="J77" s="72">
        <f t="shared" si="15"/>
        <v>0</v>
      </c>
      <c r="K77" s="72">
        <f t="shared" si="15"/>
        <v>0</v>
      </c>
      <c r="L77" s="72">
        <f t="shared" si="15"/>
        <v>0</v>
      </c>
    </row>
    <row r="78" spans="1:12" ht="12.75">
      <c r="A78" s="54" t="s">
        <v>8</v>
      </c>
      <c r="B78" s="55"/>
      <c r="C78" s="56" t="s">
        <v>28</v>
      </c>
      <c r="D78" s="47">
        <f aca="true" t="shared" si="16" ref="D78:L78">D77+D66</f>
        <v>190470</v>
      </c>
      <c r="E78" s="47">
        <f t="shared" si="16"/>
        <v>50741</v>
      </c>
      <c r="F78" s="47">
        <f t="shared" si="16"/>
        <v>281563</v>
      </c>
      <c r="G78" s="47">
        <f t="shared" si="16"/>
        <v>55702</v>
      </c>
      <c r="H78" s="47">
        <f t="shared" si="16"/>
        <v>232384</v>
      </c>
      <c r="I78" s="47">
        <f t="shared" si="16"/>
        <v>53944</v>
      </c>
      <c r="J78" s="47">
        <f t="shared" si="16"/>
        <v>32408</v>
      </c>
      <c r="K78" s="47">
        <f t="shared" si="16"/>
        <v>53368</v>
      </c>
      <c r="L78" s="47">
        <f t="shared" si="16"/>
        <v>85776</v>
      </c>
    </row>
    <row r="79" spans="1:12" ht="12.75">
      <c r="A79" s="1"/>
      <c r="B79" s="41"/>
      <c r="C79" s="76"/>
      <c r="D79" s="49"/>
      <c r="E79" s="49"/>
      <c r="F79" s="49"/>
      <c r="G79" s="49"/>
      <c r="H79" s="49"/>
      <c r="I79" s="49"/>
      <c r="J79" s="49"/>
      <c r="K79" s="49"/>
      <c r="L79" s="49"/>
    </row>
    <row r="80" spans="1:12" ht="12.75">
      <c r="A80" s="1"/>
      <c r="B80" s="41">
        <v>2052</v>
      </c>
      <c r="C80" s="39" t="s">
        <v>0</v>
      </c>
      <c r="D80" s="49"/>
      <c r="E80" s="49"/>
      <c r="F80" s="49"/>
      <c r="G80" s="49"/>
      <c r="H80" s="49"/>
      <c r="I80" s="49"/>
      <c r="J80" s="49"/>
      <c r="K80" s="49"/>
      <c r="L80" s="49"/>
    </row>
    <row r="81" spans="1:12" ht="12.75">
      <c r="A81" s="1"/>
      <c r="B81" s="68">
        <v>0.911</v>
      </c>
      <c r="C81" s="7" t="s">
        <v>60</v>
      </c>
      <c r="D81" s="64">
        <v>0</v>
      </c>
      <c r="E81" s="49">
        <v>10</v>
      </c>
      <c r="F81" s="64">
        <v>0</v>
      </c>
      <c r="G81" s="64">
        <v>0</v>
      </c>
      <c r="H81" s="64">
        <v>0</v>
      </c>
      <c r="I81" s="64">
        <v>0</v>
      </c>
      <c r="J81" s="64">
        <v>0</v>
      </c>
      <c r="K81" s="64">
        <v>0</v>
      </c>
      <c r="L81" s="64">
        <v>0</v>
      </c>
    </row>
    <row r="82" spans="1:12" ht="12.75">
      <c r="A82" s="1"/>
      <c r="B82" s="41"/>
      <c r="C82" s="76"/>
      <c r="D82" s="49"/>
      <c r="E82" s="49"/>
      <c r="F82" s="49"/>
      <c r="G82" s="49"/>
      <c r="H82" s="49"/>
      <c r="I82" s="49"/>
      <c r="J82" s="49"/>
      <c r="K82" s="49"/>
      <c r="L82" s="49"/>
    </row>
    <row r="83" spans="1:12" ht="12.75">
      <c r="A83" s="60" t="s">
        <v>10</v>
      </c>
      <c r="B83" s="41">
        <v>2070</v>
      </c>
      <c r="C83" s="39" t="s">
        <v>1</v>
      </c>
      <c r="D83" s="3"/>
      <c r="E83" s="3"/>
      <c r="F83" s="49"/>
      <c r="G83" s="49"/>
      <c r="H83" s="49"/>
      <c r="I83" s="49"/>
      <c r="J83" s="49"/>
      <c r="K83" s="49"/>
      <c r="L83" s="49"/>
    </row>
    <row r="84" spans="1:12" ht="12.75">
      <c r="A84" s="1"/>
      <c r="B84" s="68">
        <v>0.911</v>
      </c>
      <c r="C84" s="7" t="s">
        <v>60</v>
      </c>
      <c r="D84" s="64">
        <v>0</v>
      </c>
      <c r="E84" s="48">
        <v>202</v>
      </c>
      <c r="F84" s="64">
        <v>0</v>
      </c>
      <c r="G84" s="64">
        <v>0</v>
      </c>
      <c r="H84" s="64">
        <v>0</v>
      </c>
      <c r="I84" s="64">
        <v>0</v>
      </c>
      <c r="J84" s="64">
        <v>0</v>
      </c>
      <c r="K84" s="64">
        <v>0</v>
      </c>
      <c r="L84" s="64">
        <v>0</v>
      </c>
    </row>
    <row r="85" spans="1:12" ht="12.75">
      <c r="A85" s="65"/>
      <c r="B85" s="66"/>
      <c r="C85" s="67"/>
      <c r="D85" s="67"/>
      <c r="E85" s="67"/>
      <c r="F85" s="67"/>
      <c r="G85" s="67"/>
      <c r="H85" s="67"/>
      <c r="I85" s="67"/>
      <c r="J85" s="67"/>
      <c r="K85" s="67"/>
      <c r="L85" s="67"/>
    </row>
    <row r="86" ht="12.75">
      <c r="C86" s="13"/>
    </row>
    <row r="87" ht="12.75">
      <c r="C87" s="13"/>
    </row>
  </sheetData>
  <sheetProtection/>
  <autoFilter ref="A15:L85"/>
  <mergeCells count="9">
    <mergeCell ref="A8:L8"/>
    <mergeCell ref="H14:I14"/>
    <mergeCell ref="J14:L14"/>
    <mergeCell ref="D13:E13"/>
    <mergeCell ref="F13:G13"/>
    <mergeCell ref="H13:I13"/>
    <mergeCell ref="J13:L13"/>
    <mergeCell ref="D14:E14"/>
    <mergeCell ref="F14:G14"/>
  </mergeCells>
  <printOptions horizontalCentered="1"/>
  <pageMargins left="0.748031496062992" right="0.393700787401575" top="0.748031496062992" bottom="0.905511811023622" header="0.511811023622047" footer="0.590551181102362"/>
  <pageSetup blackAndWhite="1" firstPageNumber="4" useFirstPageNumber="1" horizontalDpi="600" verticalDpi="600" orientation="landscape" paperSize="9" r:id="rId3"/>
  <headerFooter alignWithMargins="0">
    <oddHeader xml:space="preserve">&amp;C   </oddHeader>
    <oddFooter>&amp;C&amp;"Times New Roman,Bold"   Vol-III     -    &amp;P</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Sikkim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Secretary Finance</dc:creator>
  <cp:keywords/>
  <dc:description/>
  <cp:lastModifiedBy>Mahendra</cp:lastModifiedBy>
  <cp:lastPrinted>2012-06-21T12:17:05Z</cp:lastPrinted>
  <dcterms:created xsi:type="dcterms:W3CDTF">2004-06-02T16:22:42Z</dcterms:created>
  <dcterms:modified xsi:type="dcterms:W3CDTF">2012-06-23T10:43:01Z</dcterms:modified>
  <cp:category/>
  <cp:version/>
  <cp:contentType/>
  <cp:contentStatus/>
</cp:coreProperties>
</file>